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070" activeTab="0"/>
  </bookViews>
  <sheets>
    <sheet name="Index" sheetId="1" r:id="rId1"/>
    <sheet name="1970" sheetId="2" r:id="rId2"/>
    <sheet name="1971" sheetId="3" r:id="rId3"/>
    <sheet name="1972" sheetId="4" r:id="rId4"/>
    <sheet name="1973" sheetId="5" r:id="rId5"/>
    <sheet name="1974" sheetId="6" r:id="rId6"/>
    <sheet name="1975" sheetId="7" r:id="rId7"/>
    <sheet name="1976" sheetId="8" r:id="rId8"/>
    <sheet name="1977" sheetId="9" r:id="rId9"/>
    <sheet name="1978" sheetId="10" r:id="rId10"/>
    <sheet name="1979" sheetId="11" r:id="rId11"/>
    <sheet name="1980" sheetId="12" r:id="rId12"/>
    <sheet name="1981" sheetId="13" r:id="rId13"/>
    <sheet name="1982" sheetId="14" r:id="rId14"/>
    <sheet name="1983" sheetId="15" r:id="rId15"/>
    <sheet name="1984" sheetId="16" r:id="rId16"/>
    <sheet name="1985" sheetId="17" r:id="rId17"/>
    <sheet name="1986" sheetId="18" r:id="rId18"/>
    <sheet name="1987" sheetId="19" r:id="rId19"/>
    <sheet name="1988" sheetId="20" r:id="rId20"/>
    <sheet name="1989" sheetId="21" r:id="rId21"/>
    <sheet name="1990" sheetId="22" r:id="rId22"/>
    <sheet name="1991" sheetId="23" r:id="rId23"/>
    <sheet name="1992" sheetId="24" r:id="rId24"/>
    <sheet name="1993" sheetId="25" r:id="rId25"/>
    <sheet name="1994" sheetId="26" r:id="rId26"/>
    <sheet name="1995" sheetId="27" r:id="rId27"/>
    <sheet name="1996" sheetId="28" r:id="rId28"/>
    <sheet name="1997" sheetId="29" r:id="rId29"/>
    <sheet name="1998" sheetId="30" r:id="rId30"/>
    <sheet name="1999" sheetId="31" r:id="rId31"/>
    <sheet name="2000" sheetId="32" r:id="rId32"/>
    <sheet name="2001" sheetId="33" r:id="rId33"/>
    <sheet name="2002" sheetId="34" r:id="rId34"/>
    <sheet name="2003" sheetId="35" r:id="rId35"/>
    <sheet name="2004" sheetId="36" r:id="rId36"/>
  </sheets>
  <externalReferences>
    <externalReference r:id="rId39"/>
  </externalReferences>
  <definedNames>
    <definedName name="_xlnm.Print_Area" localSheetId="0">'Index'!$A$1:$G$39</definedName>
  </definedNames>
  <calcPr fullCalcOnLoad="1"/>
</workbook>
</file>

<file path=xl/sharedStrings.xml><?xml version="1.0" encoding="utf-8"?>
<sst xmlns="http://schemas.openxmlformats.org/spreadsheetml/2006/main" count="2942" uniqueCount="254">
  <si>
    <t>Quantity</t>
  </si>
  <si>
    <t>(tonnes)</t>
  </si>
  <si>
    <t>Metals</t>
  </si>
  <si>
    <t>Gold</t>
  </si>
  <si>
    <t>Silver</t>
  </si>
  <si>
    <t>Magnetite (Ironsand)</t>
  </si>
  <si>
    <t>Total</t>
  </si>
  <si>
    <t>Non Metals</t>
  </si>
  <si>
    <t>Bentonite</t>
  </si>
  <si>
    <t>Building and dimension stone</t>
  </si>
  <si>
    <t>Clay for brick, tiles etc</t>
  </si>
  <si>
    <t>Clay for pottery and ceramics</t>
  </si>
  <si>
    <t>Decorative pebbles including scoria</t>
  </si>
  <si>
    <t>Diatomite</t>
  </si>
  <si>
    <t>Dolomite for agriculture</t>
  </si>
  <si>
    <t>Dolomite for industry</t>
  </si>
  <si>
    <t>Limestone and marl for cement</t>
  </si>
  <si>
    <t>Limestone for agriculture</t>
  </si>
  <si>
    <t>Limestone for industry</t>
  </si>
  <si>
    <t>Perlite</t>
  </si>
  <si>
    <t>Pumice</t>
  </si>
  <si>
    <t>Recycled Material</t>
  </si>
  <si>
    <t>Rock for reclamation &amp; protection</t>
  </si>
  <si>
    <t>Rock, sand and gravel for building</t>
  </si>
  <si>
    <t>Rock, sand and gravel for roading</t>
  </si>
  <si>
    <t>Rock, sand, gravel &amp; clay for fill</t>
  </si>
  <si>
    <t>Sand for industry</t>
  </si>
  <si>
    <t>Serpentine</t>
  </si>
  <si>
    <t>Silica Sand</t>
  </si>
  <si>
    <t>Zeolite</t>
  </si>
  <si>
    <t>Coal</t>
  </si>
  <si>
    <r>
      <t xml:space="preserve">Peat </t>
    </r>
    <r>
      <rPr>
        <i/>
        <sz val="10"/>
        <color indexed="8"/>
        <rFont val="Arial"/>
        <family val="2"/>
      </rPr>
      <t>(m</t>
    </r>
    <r>
      <rPr>
        <i/>
        <vertAlign val="superscript"/>
        <sz val="10"/>
        <color indexed="8"/>
        <rFont val="Arial"/>
        <family val="2"/>
      </rPr>
      <t>3</t>
    </r>
    <r>
      <rPr>
        <i/>
        <sz val="10"/>
        <color indexed="8"/>
        <rFont val="Arial"/>
        <family val="2"/>
      </rPr>
      <t>)</t>
    </r>
  </si>
  <si>
    <t>NATIONAL SUMMARY FOR ALL COMMODITIES 1998</t>
  </si>
  <si>
    <t>Opencast</t>
  </si>
  <si>
    <t xml:space="preserve"> Total</t>
  </si>
  <si>
    <t>Waikato</t>
  </si>
  <si>
    <t>NORTH ISLAND</t>
  </si>
  <si>
    <t>West Coast</t>
  </si>
  <si>
    <t>Canterbury</t>
  </si>
  <si>
    <t>Otago</t>
  </si>
  <si>
    <t>Southland</t>
  </si>
  <si>
    <t>SOUTH ISLAND</t>
  </si>
  <si>
    <t>NEW ZEALAND</t>
  </si>
  <si>
    <t xml:space="preserve"> </t>
  </si>
  <si>
    <t>Bituminous</t>
  </si>
  <si>
    <t>Sub Bituminous</t>
  </si>
  <si>
    <t>Lignite</t>
  </si>
  <si>
    <t>Coal Production By Rank</t>
  </si>
  <si>
    <t>GRAND TOTAL (tones)</t>
  </si>
  <si>
    <t>NATIONAL SUMMARY FOR ALL COMMODITIES 1970</t>
  </si>
  <si>
    <t>(print to landscape)</t>
  </si>
  <si>
    <t>Cadmium</t>
  </si>
  <si>
    <t xml:space="preserve">Copper </t>
  </si>
  <si>
    <t>Iron Ore</t>
  </si>
  <si>
    <t>Tungsten Ore</t>
  </si>
  <si>
    <t xml:space="preserve">Zine </t>
  </si>
  <si>
    <t>Lead</t>
  </si>
  <si>
    <t>Greenstone</t>
  </si>
  <si>
    <t>Magnesite</t>
  </si>
  <si>
    <t>Salt</t>
  </si>
  <si>
    <t>Notes</t>
  </si>
  <si>
    <t>North Auckland</t>
  </si>
  <si>
    <t>Coal Production By Region</t>
  </si>
  <si>
    <t>Nelson</t>
  </si>
  <si>
    <t>Buller</t>
  </si>
  <si>
    <t>Reefton</t>
  </si>
  <si>
    <t>Greymouth</t>
  </si>
  <si>
    <t>Sub-Bituminous</t>
  </si>
  <si>
    <t>Waikato &amp; Taranaki</t>
  </si>
  <si>
    <t>*Bituminous</t>
  </si>
  <si>
    <t>*includes Anthracite</t>
  </si>
  <si>
    <t>Coal Production By Mining Method</t>
  </si>
  <si>
    <t>Underground</t>
  </si>
  <si>
    <t>Data from the 'Mines Statement' 1970</t>
  </si>
  <si>
    <t>Peat</t>
  </si>
  <si>
    <t>Data from the 'Mines Statement' 1971</t>
  </si>
  <si>
    <t>Data from the 'Mines Statement' 1972</t>
  </si>
  <si>
    <t>NATIONAL SUMMARY FOR ALL COMMODITIES 1971</t>
  </si>
  <si>
    <t>NATIONAL SUMMARY FOR ALL COMMODITIES 1972</t>
  </si>
  <si>
    <t>Magnetite (Ironsand) for Export</t>
  </si>
  <si>
    <t>Magnetite (Ironsand) for Local use</t>
  </si>
  <si>
    <t>NATIONAL SUMMARY FOR ALL COMMODITIES 1974</t>
  </si>
  <si>
    <t>NATIONAL SUMMARY FOR ALL COMMODITIES 1973</t>
  </si>
  <si>
    <t>NATIONAL SUMMARY FOR ALL COMMODITIES 1975</t>
  </si>
  <si>
    <t>NATIONAL SUMMARY FOR ALL COMMODITIES 1976</t>
  </si>
  <si>
    <t>NATIONAL SUMMARY FOR ALL COMMODITIES 1977</t>
  </si>
  <si>
    <t>NATIONAL SUMMARY FOR ALL COMMODITIES 1978</t>
  </si>
  <si>
    <t>NATIONAL SUMMARY FOR ALL COMMODITIES 1979</t>
  </si>
  <si>
    <t>NATIONAL SUMMARY FOR ALL COMMODITIES 1980</t>
  </si>
  <si>
    <t>NATIONAL SUMMARY FOR ALL COMMODITIES 1981</t>
  </si>
  <si>
    <t>NATIONAL SUMMARY FOR ALL COMMODITIES 1982</t>
  </si>
  <si>
    <t>NATIONAL SUMMARY FOR ALL COMMODITIES 1983</t>
  </si>
  <si>
    <t>NATIONAL SUMMARY FOR ALL COMMODITIES 1984</t>
  </si>
  <si>
    <t>NATIONAL SUMMARY FOR ALL COMMODITIES 1985</t>
  </si>
  <si>
    <t>NATIONAL SUMMARY FOR ALL COMMODITIES 1986</t>
  </si>
  <si>
    <t>NATIONAL SUMMARY FOR ALL COMMODITIES 1987</t>
  </si>
  <si>
    <t>NATIONAL SUMMARY FOR ALL COMMODITIES 1988</t>
  </si>
  <si>
    <t>NATIONAL SUMMARY FOR ALL COMMODITIES 1990</t>
  </si>
  <si>
    <t>NATIONAL SUMMARY FOR ALL COMMODITIES 1989</t>
  </si>
  <si>
    <t>NATIONAL SUMMARY FOR ALL COMMODITIES 1991</t>
  </si>
  <si>
    <t>NATIONAL SUMMARY FOR ALL COMMODITIES 1992</t>
  </si>
  <si>
    <t>NATIONAL SUMMARY FOR ALL COMMODITIES 1993</t>
  </si>
  <si>
    <t>NATIONAL SUMMARY FOR ALL COMMODITIES 1994</t>
  </si>
  <si>
    <t>NATIONAL SUMMARY FOR ALL COMMODITIES 1995</t>
  </si>
  <si>
    <t>NATIONAL SUMMARY FOR ALL COMMODITIES 1996</t>
  </si>
  <si>
    <t xml:space="preserve">Waikato  </t>
  </si>
  <si>
    <t>Taranaki</t>
  </si>
  <si>
    <t>Canterbury / Otago</t>
  </si>
  <si>
    <t>Open Cast</t>
  </si>
  <si>
    <t>Under Ground</t>
  </si>
  <si>
    <t>Coal Production By Region &amp; Method</t>
  </si>
  <si>
    <t xml:space="preserve">Canterbury   </t>
  </si>
  <si>
    <t>Coal Production By Region &amp; Rank</t>
  </si>
  <si>
    <t>Regional  Total</t>
  </si>
  <si>
    <t>Tonnes</t>
  </si>
  <si>
    <t>All coal, minerals and quarry production data has been copied from the 'Annual Mining Review 1998', by Crown Minerals, Ministry of Commerce.</t>
  </si>
  <si>
    <t>NATIONAL SUMMARY FOR ALL COMMODITIES 1999</t>
  </si>
  <si>
    <t>All coal, minerals and quarry production data has been copied from the 'Annual Mining Review 1999', by Crown Minerals, Ministry of Commerce.</t>
  </si>
  <si>
    <t>All coal, minerals and quarry production data has been copied from the 'Annual Mining Review 2000', by Crown Minerals, Ministry of Economic Development.</t>
  </si>
  <si>
    <t>NATIONAL SUMMARY FOR ALL COMMODITIES 2000</t>
  </si>
  <si>
    <t>NATIONAL SUMMARY FOR ALL COMMODITIES 2001</t>
  </si>
  <si>
    <t>NATIONAL SUMMARY FOR ALL COMMODITIES 2002</t>
  </si>
  <si>
    <t>NATIONAL SUMMARY FOR ALL COMMODITIES 2003</t>
  </si>
  <si>
    <t>NATIONAL SUMMARY FOR ALL COMMODITIES 2004</t>
  </si>
  <si>
    <t>Amorphous silica</t>
  </si>
  <si>
    <t>Pounamu</t>
  </si>
  <si>
    <t>GRAND TOTAL</t>
  </si>
  <si>
    <t>Talc</t>
  </si>
  <si>
    <t>All coal, minerals and quarry production data has been copied from the 'Annual Mining Review 2001', by Crown Minerals, Ministry of Economic Development.</t>
  </si>
  <si>
    <t>All coal, minerals and quarry production data has been copied from the 'Annual Mining Review 2002', by Crown Minerals, Ministry of Economic Development.</t>
  </si>
  <si>
    <t>All coal, minerals and quarry production data has been copied from the 'Annual Mining Review 2003', by Crown Minerals, Ministry of Economic Development.</t>
  </si>
  <si>
    <t>All coal, minerals and quarry production data has been copied from the 'Annual Mining Review 2004', by Crown Minerals, Ministry of Economic Development.</t>
  </si>
  <si>
    <t>Region</t>
  </si>
  <si>
    <t>Undergound</t>
  </si>
  <si>
    <t>Coal Production By Region and Method</t>
  </si>
  <si>
    <t>Year</t>
  </si>
  <si>
    <t>Data</t>
  </si>
  <si>
    <t>Index</t>
  </si>
  <si>
    <t>This spreadsheet contains production data, by calendar year for metals, quarried commodities and coal. The data has been copied from various sources - in the notes section for each year there is reference to the source data.</t>
  </si>
  <si>
    <t>1970 Metals and Non-Metals production, Coal production by Region, Rank and Mining Method</t>
  </si>
  <si>
    <t>1971 Metals and Non-Metals production, Coal production by Region, Rank and Mining Method</t>
  </si>
  <si>
    <t>1972 Metals and Non-Metals production, Coal production by Region, Rank and Mining Method</t>
  </si>
  <si>
    <t>1973 Metals and Non-Metals production, Coal production by Region, Rank and Mining Method</t>
  </si>
  <si>
    <t>1974 Metals and Non-Metals production, Coal production by Region, Rank and Mining Method</t>
  </si>
  <si>
    <t>1975 Metals and Non-Metals production, Coal production by Region, Rank and Mining Method</t>
  </si>
  <si>
    <t>1976 Metals and Non-Metals production, Coal production by Region, Rank and Mining Method</t>
  </si>
  <si>
    <t>1977 Metals and Non-Metals production, Coal production by Region, Rank and Mining Method</t>
  </si>
  <si>
    <t>1978 Metals and Non-Metals production, Coal production by Region, Rank and Mining Method</t>
  </si>
  <si>
    <t>1979 Metals and Non-Metals production, Coal production by Region, Rank and Mining Method</t>
  </si>
  <si>
    <t>1980 Metals and Non-Metals production, Coal production by Region, Rank and Mining Method</t>
  </si>
  <si>
    <t>1981 Metals and Non-Metals production, Coal production by Region, Rank and Mining Method</t>
  </si>
  <si>
    <t>1982 Metals and Non-Metals production, Coal production by Region, Rank and Mining Method</t>
  </si>
  <si>
    <t>1983 Metals and Non-Metals production, Coal production by Region, Rank and Mining Method</t>
  </si>
  <si>
    <t>1984 Metals and Non-Metals production, Coal production by Region, Rank and Mining Method</t>
  </si>
  <si>
    <t>1985 Metals and Non-Metals production, Coal production by Region, Rank and Mining Method</t>
  </si>
  <si>
    <t>1986 Metals and Non-Metals production, Coal production by Region, Rank and Mining Method</t>
  </si>
  <si>
    <t>1987 Metals and Non-Metals production, Coal production by Region, Rank and Mining Method</t>
  </si>
  <si>
    <t>1988 Metals and Non-Metals production, Coal production by Region, Rank and Mining Method</t>
  </si>
  <si>
    <t>1989 Metals and Non-Metals production, Coal production by Region, Rank and Mining Method</t>
  </si>
  <si>
    <t>1990 Metals and Non-Metals production, Coal production by Region, Rank and Mining Method</t>
  </si>
  <si>
    <t>1991 Metals and Non-Metals production, Coal production by Region, Rank and Mining Method</t>
  </si>
  <si>
    <t>1992 Metals and Non-Metals production, Coal production by Region, Rank and Mining Method</t>
  </si>
  <si>
    <t>1993 Metals and Non-Metals production, Coal production by Region, Rank and Mining Method</t>
  </si>
  <si>
    <t>1994 Metals and Non-Metals production, Coal production by Region, Rank and Mining Method</t>
  </si>
  <si>
    <t>1995 Metals and Non-Metals production, Coal production by Region, Rank and Mining Method</t>
  </si>
  <si>
    <t>1996 Metals and Non-Metals production, Coal production by Region, Rank and Mining Method</t>
  </si>
  <si>
    <t>1997 Metals and Non-Metals production, Coal production by Region, Rank and Mining Method</t>
  </si>
  <si>
    <t>1998 Metals and Non-Metals production, Coal production by Region, Rank and Mining Method</t>
  </si>
  <si>
    <t>1999 Metals and Non-Metals production, Coal production by Region, Rank and Mining Method</t>
  </si>
  <si>
    <t>2000 Metals and Non-Metals production, Coal production by Region, Rank and Mining Method</t>
  </si>
  <si>
    <t>2001 Metals and Non-Metals production, Coal production by Region, Rank and Mining Method</t>
  </si>
  <si>
    <t>2002 Metals and Non-Metals production, Coal production by Region, Rank and Mining Method</t>
  </si>
  <si>
    <t>2003 Metals and Non-Metals production, Coal production by Region, Rank and Mining Method</t>
  </si>
  <si>
    <t>2004 Metals and Non-Metals production, Coal production by Region, Rank and Mining Method</t>
  </si>
  <si>
    <t>North Island</t>
  </si>
  <si>
    <t>South Island</t>
  </si>
  <si>
    <t>No survey of quarry production was conducted for the 1997 calendar year. Metals and coal production data has been copied from the 'Annual Mining Review 1998', by Crown Minerals, Ministry of Commerce.</t>
  </si>
  <si>
    <t>(print to portrait)</t>
  </si>
  <si>
    <t xml:space="preserve">Zinc </t>
  </si>
  <si>
    <t>GRAND TOTAL (tonnes)</t>
  </si>
  <si>
    <t>Magnetite (Ironsand) mined total</t>
  </si>
  <si>
    <t>Zinc</t>
  </si>
  <si>
    <t>*Decorative pebbles including scoria</t>
  </si>
  <si>
    <r>
      <t xml:space="preserve">1970 was the first year in the history of New Zealand coal mining that production from opencast mines exceeded that of underground mines.  </t>
    </r>
    <r>
      <rPr>
        <i/>
        <sz val="10"/>
        <rFont val="Arial"/>
        <family val="2"/>
      </rPr>
      <t>*Production for these commodities has not been located in the source documents.</t>
    </r>
  </si>
  <si>
    <t xml:space="preserve">Dolomite </t>
  </si>
  <si>
    <t>*Recycled Material</t>
  </si>
  <si>
    <t>*Zeolite</t>
  </si>
  <si>
    <t xml:space="preserve"> *Production for these commodities has not been located in the source documents.</t>
  </si>
  <si>
    <r>
      <t xml:space="preserve">All coal production data has been copied from the 'Mines Statement 1973-1977'. All minerals and quarry production data has been copied from the 'Annual Returns' statement by the New Zealand Mines Department. </t>
    </r>
    <r>
      <rPr>
        <i/>
        <sz val="10"/>
        <rFont val="Arial"/>
        <family val="2"/>
      </rPr>
      <t xml:space="preserve"> *Production for these commodities has not been located in the source documents.</t>
    </r>
  </si>
  <si>
    <r>
      <t xml:space="preserve">1970 was the first year in the history of New Zealand coal mining that production from opencast mines exceeded that of underground mines. </t>
    </r>
    <r>
      <rPr>
        <i/>
        <sz val="10"/>
        <rFont val="Arial"/>
        <family val="2"/>
      </rPr>
      <t>*Production for these commodities has not been located in the source documents.</t>
    </r>
    <r>
      <rPr>
        <sz val="10"/>
        <rFont val="Arial"/>
        <family val="0"/>
      </rPr>
      <t xml:space="preserve">  </t>
    </r>
  </si>
  <si>
    <r>
      <t>All coal production data has been copied from the 'Mines Statement 1973-1977'. All minerals and quarry production data has been copied from the 'Annual Returns' statement by the New Zealand Mines Department.</t>
    </r>
    <r>
      <rPr>
        <i/>
        <sz val="10"/>
        <rFont val="Arial"/>
        <family val="2"/>
      </rPr>
      <t xml:space="preserve"> *Production for these commodities has not been located in the source documents. </t>
    </r>
    <r>
      <rPr>
        <sz val="10"/>
        <rFont val="Arial"/>
        <family val="0"/>
      </rPr>
      <t xml:space="preserve"> </t>
    </r>
  </si>
  <si>
    <r>
      <t xml:space="preserve">All coal production data has been copied from the 'Mines Statement 1973-1977'. All minerals and quarry production data has been copied from the 'Annual Returns' statement by the New Zealand Mines Department.  </t>
    </r>
    <r>
      <rPr>
        <i/>
        <sz val="10"/>
        <rFont val="Arial"/>
        <family val="2"/>
      </rPr>
      <t>*Production for these commodities has not been located in the source documents.</t>
    </r>
  </si>
  <si>
    <r>
      <t>All coal production data has been copied from the 'Mines Statement 1973-1977'. All minerals and quarry production data has been copied from the 'Annual Returns' statement by the New Zealand Mines Department.</t>
    </r>
    <r>
      <rPr>
        <i/>
        <sz val="10"/>
        <rFont val="Arial"/>
        <family val="2"/>
      </rPr>
      <t xml:space="preserve"> *Production for these commodities has not been located in the source documents.</t>
    </r>
    <r>
      <rPr>
        <sz val="10"/>
        <rFont val="Arial"/>
        <family val="0"/>
      </rPr>
      <t xml:space="preserve"> </t>
    </r>
  </si>
  <si>
    <r>
      <t xml:space="preserve">All coal production data has been copied from the 'Mines Statement 1973-1977'. All minerals and quarry production data has been copied from the 'Annual Returns' statement by the Mines Division, Ministry of Energy. </t>
    </r>
    <r>
      <rPr>
        <i/>
        <sz val="10"/>
        <rFont val="Arial"/>
        <family val="2"/>
      </rPr>
      <t>*Production for these commodities has not been located in the source documents.</t>
    </r>
  </si>
  <si>
    <r>
      <t xml:space="preserve">All minerals and quarry production data has been copied from the 'Annual Returns' statement by the Market Information and Analysis Branch, Operations Division, Ministry of Energy. </t>
    </r>
    <r>
      <rPr>
        <i/>
        <sz val="10"/>
        <rFont val="Arial"/>
        <family val="2"/>
      </rPr>
      <t>*Production for these commodities has not been located in the source documents.</t>
    </r>
  </si>
  <si>
    <r>
      <t xml:space="preserve">All coal, minerals and quarry production data has been copied from the 'Annual Mining Review 1989' by the Resource Information Unit, Energy and Resources Division, Ministry of Commerce. </t>
    </r>
    <r>
      <rPr>
        <i/>
        <sz val="10"/>
        <rFont val="Arial"/>
        <family val="2"/>
      </rPr>
      <t>*Production for these commodities has not been located in the source documents.</t>
    </r>
  </si>
  <si>
    <r>
      <t xml:space="preserve">All coal, minerals and quarry production data has been copied from the 'Annual Mining Review 1991' by the Resource Information Unit, Energy and Resources Division, Ministry of Commerce. </t>
    </r>
    <r>
      <rPr>
        <i/>
        <sz val="10"/>
        <rFont val="Arial"/>
        <family val="2"/>
      </rPr>
      <t>*Production for these commodities has not been located in the source documents.</t>
    </r>
  </si>
  <si>
    <r>
      <t xml:space="preserve">All coal, minerals and quarry production data has been copied from the 'Annual Mining Review 1993' by the Resource Information Unit, Energy and Resources Division, Ministry of Commerce. </t>
    </r>
    <r>
      <rPr>
        <i/>
        <sz val="10"/>
        <rFont val="Arial"/>
        <family val="2"/>
      </rPr>
      <t>*Production for these commodities has not been located in the source documents.</t>
    </r>
  </si>
  <si>
    <r>
      <t>All coal, minerals and quarry production data has been copied from the 'Annual Mining Review 1994' by the Resource Information Unit, Energy and Resources Division, Ministry of Commerce.</t>
    </r>
    <r>
      <rPr>
        <i/>
        <sz val="10"/>
        <rFont val="Arial"/>
        <family val="2"/>
      </rPr>
      <t xml:space="preserve"> *Production for these commodities has not been located in the source documents.</t>
    </r>
  </si>
  <si>
    <r>
      <t xml:space="preserve">All coal, minerals and quarry production data has been copied from the 'Annual Mining Review 1995' by the Resource Information Unit, Energy and Resources Division, Ministry of Commerce. </t>
    </r>
    <r>
      <rPr>
        <i/>
        <sz val="10"/>
        <rFont val="Arial"/>
        <family val="2"/>
      </rPr>
      <t>*Production for these commodities has not been located in the source documents.</t>
    </r>
  </si>
  <si>
    <t>Dolomite</t>
  </si>
  <si>
    <t>*Cadmium</t>
  </si>
  <si>
    <t xml:space="preserve">*Copper </t>
  </si>
  <si>
    <t>*Zinc</t>
  </si>
  <si>
    <t>*Lead</t>
  </si>
  <si>
    <t>*Diatomite</t>
  </si>
  <si>
    <t>*Magnesite</t>
  </si>
  <si>
    <t>*Silver</t>
  </si>
  <si>
    <t>*Perlite</t>
  </si>
  <si>
    <t>*Salt</t>
  </si>
  <si>
    <t>*Tungsten Ore</t>
  </si>
  <si>
    <t>*Bentonite</t>
  </si>
  <si>
    <t>Tungsten Ore (Scheelite)</t>
  </si>
  <si>
    <t>*Greenstone</t>
  </si>
  <si>
    <t>*Dolomite for agriculture</t>
  </si>
  <si>
    <t>*Iron Ore</t>
  </si>
  <si>
    <t>*Dolomite for industry</t>
  </si>
  <si>
    <t>Peat (cubic meters)</t>
  </si>
  <si>
    <t>Region Total</t>
  </si>
  <si>
    <t>Southland / Otago</t>
  </si>
  <si>
    <t>Westport</t>
  </si>
  <si>
    <t xml:space="preserve">Waikato </t>
  </si>
  <si>
    <t>Diatomaceous earth</t>
  </si>
  <si>
    <t>*Dolomite</t>
  </si>
  <si>
    <t>Limestone and dolomite for roading</t>
  </si>
  <si>
    <t>*Peat</t>
  </si>
  <si>
    <r>
      <t xml:space="preserve">All minerals and quarry production data has been copied from the 'Annual Returns' statement by the Mines Division, Ministry of Energy. *Production for these commodities has not been located in the source documents. Coal production data has been copied from Ministry of Energy file OMA 6-3. </t>
    </r>
    <r>
      <rPr>
        <b/>
        <sz val="10"/>
        <rFont val="Arial"/>
        <family val="2"/>
      </rPr>
      <t>No regional coal production available for the period 1978-1982.</t>
    </r>
  </si>
  <si>
    <t xml:space="preserve">No Regional Coal production data available </t>
  </si>
  <si>
    <r>
      <t xml:space="preserve">All minerals and quarry production data has been copied from the 'Annual Returns' statement by the Mines Division, Ministry of Energy. </t>
    </r>
    <r>
      <rPr>
        <i/>
        <sz val="10"/>
        <rFont val="Arial"/>
        <family val="2"/>
      </rPr>
      <t xml:space="preserve">*Production for these commodities has not been located in the source documents.Coal production data has been copied from Ministry of Energy file OMA 6-3. </t>
    </r>
    <r>
      <rPr>
        <b/>
        <sz val="10"/>
        <rFont val="Arial"/>
        <family val="2"/>
      </rPr>
      <t>No regional coal production available for the period 1978-1982.</t>
    </r>
  </si>
  <si>
    <r>
      <t>All minerals and quarry production data has been copied from the 'Annual Returns' statement by the Mines Division, Ministry of Energy.</t>
    </r>
    <r>
      <rPr>
        <i/>
        <sz val="10"/>
        <rFont val="Arial"/>
        <family val="2"/>
      </rPr>
      <t xml:space="preserve"> *Production for these commodities has not been located in the source documents.Coal production data has been copied from Ministry of Energy file OMA 6-3. </t>
    </r>
    <r>
      <rPr>
        <b/>
        <sz val="10"/>
        <rFont val="Arial"/>
        <family val="2"/>
      </rPr>
      <t>No regional coal production available for the period 1978-1982.</t>
    </r>
  </si>
  <si>
    <r>
      <t xml:space="preserve">All minerals and quarry production data has been copied from the 'Annual Returns' statement by the Mines Division, Ministry of Energy. </t>
    </r>
    <r>
      <rPr>
        <i/>
        <sz val="10"/>
        <rFont val="Arial"/>
        <family val="2"/>
      </rPr>
      <t>*Production for these commodities has not been located in the source documents.</t>
    </r>
    <r>
      <rPr>
        <sz val="10"/>
        <rFont val="Arial"/>
        <family val="2"/>
      </rPr>
      <t>Coal production data has been copied from Ministry of Energy file OMA 6-3.</t>
    </r>
  </si>
  <si>
    <r>
      <t xml:space="preserve">All minerals and quarry production data has been copied from the 'Annual Returns' statement by the Mines Division, Ministry of Energy. </t>
    </r>
    <r>
      <rPr>
        <i/>
        <sz val="10"/>
        <rFont val="Arial"/>
        <family val="2"/>
      </rPr>
      <t xml:space="preserve">*Production for these commodities has not been located in the source documents.
</t>
    </r>
    <r>
      <rPr>
        <sz val="10"/>
        <rFont val="Arial"/>
        <family val="2"/>
      </rPr>
      <t>Coal production data has been copied from Ministry of Energy file OMA 6-3.</t>
    </r>
  </si>
  <si>
    <r>
      <t xml:space="preserve">All minerals and quarry production data has been copied from the 'Annual Returns' statement by the Resource Management and Mining Group, Ministry of Energy. </t>
    </r>
    <r>
      <rPr>
        <i/>
        <sz val="10"/>
        <rFont val="Arial"/>
        <family val="2"/>
      </rPr>
      <t xml:space="preserve">*Production for these commodities has not been located in the source documents. </t>
    </r>
    <r>
      <rPr>
        <sz val="10"/>
        <rFont val="Arial"/>
        <family val="2"/>
      </rPr>
      <t>Coal production data has been copied from Ministry of Energy file OMA 6-3.</t>
    </r>
  </si>
  <si>
    <r>
      <t>All minerals and quarry production data has been copied from the 'Annual Returns' statement by the Resource Management and Mining Group, Ministry of Energy.</t>
    </r>
    <r>
      <rPr>
        <i/>
        <sz val="10"/>
        <rFont val="Arial"/>
        <family val="2"/>
      </rPr>
      <t xml:space="preserve"> *Production for these commodities has not been located in the source documents. </t>
    </r>
    <r>
      <rPr>
        <sz val="10"/>
        <rFont val="Arial"/>
        <family val="2"/>
      </rPr>
      <t>Coal production data has been copied from Ministry of Energy file OMA 6-3.</t>
    </r>
  </si>
  <si>
    <r>
      <t xml:space="preserve">All minerals and quarry production data has been copied from the 'Annual Returns' statement by the Mines Division, Ministry of Energy. </t>
    </r>
    <r>
      <rPr>
        <i/>
        <sz val="10"/>
        <rFont val="Arial"/>
        <family val="2"/>
      </rPr>
      <t>*Production for these commodities has not been located in the source documents.</t>
    </r>
    <r>
      <rPr>
        <sz val="10"/>
        <rFont val="Arial"/>
        <family val="2"/>
      </rPr>
      <t xml:space="preserve">Coal production data has been copied from Ministry of Energy file OMA 6-3. </t>
    </r>
    <r>
      <rPr>
        <b/>
        <sz val="10"/>
        <rFont val="Arial"/>
        <family val="2"/>
      </rPr>
      <t>No regional coal production available for the period 1978-1982.</t>
    </r>
  </si>
  <si>
    <t>*Rock, sand, gravel &amp; clay for fill</t>
  </si>
  <si>
    <t>Basalt for industry</t>
  </si>
  <si>
    <r>
      <t xml:space="preserve">All minerals and quarry production data has been copied from the 'Annual Returns' statement by the Resource Management and Mining Group, Ministry of Energy. </t>
    </r>
    <r>
      <rPr>
        <i/>
        <sz val="10"/>
        <rFont val="Arial"/>
        <family val="2"/>
      </rPr>
      <t>*Production for these commodities has not been located in the source documents.</t>
    </r>
    <r>
      <rPr>
        <sz val="10"/>
        <rFont val="Arial"/>
        <family val="2"/>
      </rPr>
      <t xml:space="preserve"> Coal production data has been copied from Ministry of Energy file OMA 6-3. Dolomite production figures are not erroneous (copied as they appear in the core document.</t>
    </r>
  </si>
  <si>
    <t>Marble</t>
  </si>
  <si>
    <r>
      <t xml:space="preserve">All coal, minerals and quarry production data has been copied from the 'Annual Mining Review 1996 by the Mining Inspection Group, Ministry of Commerce. </t>
    </r>
    <r>
      <rPr>
        <i/>
        <sz val="10"/>
        <rFont val="Arial"/>
        <family val="2"/>
      </rPr>
      <t xml:space="preserve">*Production for these commodities has not been located in the source documents. </t>
    </r>
  </si>
  <si>
    <t>Sulphur</t>
  </si>
  <si>
    <t>*Sulphur</t>
  </si>
  <si>
    <t>Coal Production</t>
  </si>
  <si>
    <t>Sub</t>
  </si>
  <si>
    <t xml:space="preserve">By Region </t>
  </si>
  <si>
    <t>&amp; Rank</t>
  </si>
  <si>
    <t xml:space="preserve">All coal, minerals and quarry production data has been copied from the 'Annual Mining Review 1992' by the Resource Information Unit, Energy and Resources Division, Ministry of Commerce. *Production for these commodities has not been located in the source documents. It should be noted that there is an error in the 'All commodities Total Production' value for coal in the 1992 AMR. The figure given does not correlate with the sum of all regional totals or the figure in the written commentary. Figures given here reflect correct addition of the regional totals (the same number as used in the written commentary).  </t>
  </si>
  <si>
    <r>
      <t xml:space="preserve">All coal, minerals and quarry production data has been copied from the 'Annual Mining Review 1990' by the Resource Information Unit, Energy and Resources Division, Ministry of Commerce. </t>
    </r>
    <r>
      <rPr>
        <i/>
        <sz val="10"/>
        <rFont val="Arial"/>
        <family val="2"/>
      </rPr>
      <t xml:space="preserve">*Production for these commodities has not been located in the source documents. </t>
    </r>
    <r>
      <rPr>
        <sz val="10"/>
        <rFont val="Arial"/>
        <family val="2"/>
      </rPr>
      <t>It should be noted that there is a mistake in the addition of coal produced by opencast methods in the '1990 Annual Mining Review'. Figures entered here are those that appear in the '1990' column of the '1991 Annual Mining Review'.</t>
    </r>
  </si>
  <si>
    <t>Limestone for roads</t>
  </si>
  <si>
    <t>Magnesite for agriculture</t>
  </si>
  <si>
    <t>*Limestone for roads</t>
  </si>
  <si>
    <t>Peat (m3)*</t>
  </si>
  <si>
    <t>* Peat converted to tonnes for total.</t>
  </si>
  <si>
    <t xml:space="preserve">Peat (m3)*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</si>
</sst>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0"/>
    <numFmt numFmtId="174" formatCode="0.0000000"/>
    <numFmt numFmtId="175" formatCode="#,##0.000"/>
    <numFmt numFmtId="176" formatCode="0.0000"/>
    <numFmt numFmtId="177" formatCode="#,##0.0"/>
    <numFmt numFmtId="178" formatCode="#,##0.000000"/>
    <numFmt numFmtId="179" formatCode="0.000000"/>
    <numFmt numFmtId="180" formatCode="0.0"/>
    <numFmt numFmtId="181" formatCode="#,##0.0000"/>
    <numFmt numFmtId="182" formatCode="0.000000000"/>
  </numFmts>
  <fonts count="54">
    <font>
      <sz val="10"/>
      <name val="Arial"/>
      <family val="0"/>
    </font>
    <font>
      <sz val="10"/>
      <color indexed="8"/>
      <name val="Arial"/>
      <family val="2"/>
    </font>
    <font>
      <b/>
      <sz val="10"/>
      <color indexed="8"/>
      <name val="Arial"/>
      <family val="2"/>
    </font>
    <font>
      <i/>
      <sz val="10"/>
      <color indexed="8"/>
      <name val="Arial"/>
      <family val="2"/>
    </font>
    <font>
      <i/>
      <vertAlign val="superscript"/>
      <sz val="10"/>
      <color indexed="8"/>
      <name val="Arial"/>
      <family val="2"/>
    </font>
    <font>
      <b/>
      <sz val="11"/>
      <color indexed="8"/>
      <name val="Arial"/>
      <family val="2"/>
    </font>
    <font>
      <sz val="11"/>
      <name val="Arial"/>
      <family val="2"/>
    </font>
    <font>
      <b/>
      <sz val="10"/>
      <color indexed="9"/>
      <name val="Arial"/>
      <family val="0"/>
    </font>
    <font>
      <sz val="10"/>
      <color indexed="9"/>
      <name val="Arial"/>
      <family val="0"/>
    </font>
    <font>
      <b/>
      <sz val="10"/>
      <name val="Arial"/>
      <family val="0"/>
    </font>
    <font>
      <b/>
      <sz val="11"/>
      <color indexed="9"/>
      <name val="Arial"/>
      <family val="2"/>
    </font>
    <font>
      <i/>
      <sz val="11"/>
      <color indexed="9"/>
      <name val="Arial"/>
      <family val="2"/>
    </font>
    <font>
      <sz val="8"/>
      <name val="Arial"/>
      <family val="0"/>
    </font>
    <font>
      <b/>
      <sz val="8"/>
      <color indexed="9"/>
      <name val="Arial"/>
      <family val="2"/>
    </font>
    <font>
      <b/>
      <sz val="8"/>
      <color indexed="8"/>
      <name val="Arial"/>
      <family val="2"/>
    </font>
    <font>
      <b/>
      <sz val="8"/>
      <name val="Arial"/>
      <family val="2"/>
    </font>
    <font>
      <sz val="8"/>
      <color indexed="8"/>
      <name val="Arial"/>
      <family val="2"/>
    </font>
    <font>
      <b/>
      <i/>
      <sz val="10"/>
      <color indexed="9"/>
      <name val="Arial"/>
      <family val="0"/>
    </font>
    <font>
      <u val="single"/>
      <sz val="10"/>
      <color indexed="12"/>
      <name val="Arial"/>
      <family val="0"/>
    </font>
    <font>
      <u val="single"/>
      <sz val="10"/>
      <color indexed="36"/>
      <name val="Arial"/>
      <family val="0"/>
    </font>
    <font>
      <i/>
      <sz val="10"/>
      <name val="Arial"/>
      <family val="2"/>
    </font>
    <font>
      <b/>
      <i/>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sz val="11"/>
      <color indexed="10"/>
      <name val="Arial"/>
      <family val="2"/>
    </font>
    <font>
      <i/>
      <sz val="11"/>
      <color indexed="23"/>
      <name val="Arial"/>
      <family val="2"/>
    </font>
    <font>
      <sz val="11"/>
      <color indexed="9"/>
      <name val="Arial"/>
      <family val="2"/>
    </font>
    <font>
      <sz val="11"/>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51"/>
        <bgColor indexed="64"/>
      </patternFill>
    </fill>
    <fill>
      <patternFill patternType="solid">
        <fgColor indexed="12"/>
        <bgColor indexed="64"/>
      </patternFill>
    </fill>
    <fill>
      <patternFill patternType="solid">
        <fgColor indexed="22"/>
        <bgColor indexed="64"/>
      </patternFill>
    </fill>
    <fill>
      <patternFill patternType="solid">
        <fgColor indexed="12"/>
        <bgColor indexed="64"/>
      </patternFill>
    </fill>
    <fill>
      <patternFill patternType="solid">
        <fgColor indexed="48"/>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style="thin"/>
      <right style="thin"/>
      <top style="medium"/>
      <bottom style="thin"/>
    </border>
    <border>
      <left style="thin"/>
      <right style="thin"/>
      <top style="thin"/>
      <bottom style="thin"/>
    </border>
    <border>
      <left style="thick"/>
      <right>
        <color indexed="63"/>
      </right>
      <top>
        <color indexed="63"/>
      </top>
      <bottom>
        <color indexed="63"/>
      </bottom>
    </border>
    <border>
      <left>
        <color indexed="63"/>
      </left>
      <right style="thick"/>
      <top>
        <color indexed="63"/>
      </top>
      <bottom>
        <color indexed="63"/>
      </bottom>
    </border>
    <border>
      <left>
        <color indexed="63"/>
      </left>
      <right style="thick"/>
      <top>
        <color indexed="63"/>
      </top>
      <bottom style="medium"/>
    </border>
    <border>
      <left>
        <color indexed="63"/>
      </left>
      <right style="thick"/>
      <top style="medium"/>
      <bottom>
        <color indexed="63"/>
      </bottom>
    </border>
    <border>
      <left style="thick"/>
      <right>
        <color indexed="63"/>
      </right>
      <top style="medium"/>
      <bottom>
        <color indexed="63"/>
      </bottom>
    </border>
    <border>
      <left style="thick"/>
      <right>
        <color indexed="63"/>
      </right>
      <top>
        <color indexed="63"/>
      </top>
      <bottom style="medium"/>
    </border>
    <border>
      <left style="thin"/>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08">
    <xf numFmtId="0" fontId="0" fillId="0" borderId="0" xfId="0" applyAlignment="1">
      <alignment/>
    </xf>
    <xf numFmtId="0" fontId="1" fillId="0" borderId="0" xfId="0" applyFont="1" applyBorder="1" applyAlignment="1">
      <alignment/>
    </xf>
    <xf numFmtId="3" fontId="3" fillId="0" borderId="0" xfId="0" applyNumberFormat="1" applyFont="1" applyBorder="1" applyAlignment="1">
      <alignment horizontal="right"/>
    </xf>
    <xf numFmtId="3" fontId="3" fillId="0" borderId="0" xfId="0" applyNumberFormat="1" applyFont="1" applyBorder="1" applyAlignment="1">
      <alignment horizontal="center"/>
    </xf>
    <xf numFmtId="172" fontId="1" fillId="0" borderId="0" xfId="0" applyNumberFormat="1" applyFont="1" applyBorder="1" applyAlignment="1">
      <alignment horizontal="right"/>
    </xf>
    <xf numFmtId="3" fontId="1" fillId="0" borderId="0" xfId="0" applyNumberFormat="1" applyFont="1" applyBorder="1" applyAlignment="1">
      <alignment horizontal="right"/>
    </xf>
    <xf numFmtId="0" fontId="2" fillId="0" borderId="0" xfId="0" applyFont="1" applyBorder="1" applyAlignment="1">
      <alignment/>
    </xf>
    <xf numFmtId="3" fontId="2" fillId="0" borderId="0" xfId="0" applyNumberFormat="1" applyFont="1" applyBorder="1" applyAlignment="1">
      <alignment horizontal="right"/>
    </xf>
    <xf numFmtId="3" fontId="1" fillId="0" borderId="0" xfId="0" applyNumberFormat="1" applyFont="1" applyBorder="1" applyAlignment="1">
      <alignment/>
    </xf>
    <xf numFmtId="0" fontId="1" fillId="0" borderId="0" xfId="0" applyFont="1" applyFill="1" applyBorder="1" applyAlignment="1">
      <alignment horizontal="left"/>
    </xf>
    <xf numFmtId="3" fontId="1" fillId="0" borderId="0" xfId="0" applyNumberFormat="1" applyFont="1" applyFill="1" applyBorder="1" applyAlignment="1">
      <alignment horizontal="right"/>
    </xf>
    <xf numFmtId="3" fontId="2" fillId="0" borderId="0" xfId="0" applyNumberFormat="1" applyFont="1" applyBorder="1" applyAlignment="1">
      <alignment/>
    </xf>
    <xf numFmtId="3" fontId="5" fillId="0" borderId="0" xfId="0" applyNumberFormat="1" applyFont="1" applyFill="1" applyBorder="1" applyAlignment="1">
      <alignment/>
    </xf>
    <xf numFmtId="0" fontId="5" fillId="33" borderId="10" xfId="0" applyFont="1" applyFill="1" applyBorder="1" applyAlignment="1">
      <alignment/>
    </xf>
    <xf numFmtId="0" fontId="2" fillId="33" borderId="10" xfId="0" applyFont="1" applyFill="1" applyBorder="1" applyAlignment="1">
      <alignment/>
    </xf>
    <xf numFmtId="0" fontId="2" fillId="34" borderId="10" xfId="0" applyFont="1" applyFill="1" applyBorder="1" applyAlignment="1">
      <alignment horizontal="left"/>
    </xf>
    <xf numFmtId="3" fontId="7" fillId="35" borderId="11" xfId="0" applyNumberFormat="1" applyFont="1" applyFill="1" applyBorder="1" applyAlignment="1">
      <alignment horizontal="center"/>
    </xf>
    <xf numFmtId="3" fontId="8" fillId="35" borderId="12" xfId="0" applyNumberFormat="1" applyFont="1" applyFill="1" applyBorder="1" applyAlignment="1">
      <alignment horizontal="center"/>
    </xf>
    <xf numFmtId="0" fontId="0" fillId="0" borderId="13" xfId="0" applyFont="1" applyFill="1" applyBorder="1" applyAlignment="1">
      <alignment/>
    </xf>
    <xf numFmtId="3" fontId="0" fillId="0" borderId="14" xfId="0" applyNumberFormat="1" applyFont="1" applyFill="1" applyBorder="1" applyAlignment="1">
      <alignment horizontal="center"/>
    </xf>
    <xf numFmtId="3" fontId="0" fillId="0" borderId="14" xfId="0" applyNumberFormat="1" applyFont="1" applyFill="1" applyBorder="1" applyAlignment="1">
      <alignment horizontal="right"/>
    </xf>
    <xf numFmtId="0" fontId="9" fillId="36" borderId="13" xfId="0" applyFont="1" applyFill="1" applyBorder="1" applyAlignment="1">
      <alignment/>
    </xf>
    <xf numFmtId="3" fontId="9" fillId="36" borderId="14" xfId="0" applyNumberFormat="1" applyFont="1" applyFill="1" applyBorder="1" applyAlignment="1">
      <alignment horizontal="right"/>
    </xf>
    <xf numFmtId="3" fontId="9" fillId="0" borderId="14" xfId="0" applyNumberFormat="1" applyFont="1" applyFill="1" applyBorder="1" applyAlignment="1">
      <alignment horizontal="right"/>
    </xf>
    <xf numFmtId="0" fontId="0" fillId="0" borderId="13" xfId="0" applyFont="1" applyFill="1" applyBorder="1" applyAlignment="1">
      <alignment/>
    </xf>
    <xf numFmtId="3" fontId="0" fillId="0" borderId="14" xfId="0" applyNumberFormat="1" applyFont="1" applyFill="1" applyBorder="1" applyAlignment="1">
      <alignment horizontal="right"/>
    </xf>
    <xf numFmtId="0" fontId="8" fillId="35" borderId="12" xfId="0" applyFont="1" applyFill="1" applyBorder="1" applyAlignment="1">
      <alignment horizontal="center"/>
    </xf>
    <xf numFmtId="0" fontId="0" fillId="0" borderId="14" xfId="0" applyFont="1" applyFill="1" applyBorder="1" applyAlignment="1">
      <alignment/>
    </xf>
    <xf numFmtId="0" fontId="10" fillId="35" borderId="13" xfId="0" applyFont="1" applyFill="1" applyBorder="1" applyAlignment="1">
      <alignment/>
    </xf>
    <xf numFmtId="3" fontId="10" fillId="37" borderId="14" xfId="0" applyNumberFormat="1" applyFont="1" applyFill="1" applyBorder="1" applyAlignment="1">
      <alignment horizontal="right"/>
    </xf>
    <xf numFmtId="3" fontId="11" fillId="35" borderId="12" xfId="0" applyNumberFormat="1" applyFont="1" applyFill="1" applyBorder="1" applyAlignment="1">
      <alignment horizontal="right"/>
    </xf>
    <xf numFmtId="0" fontId="9" fillId="33" borderId="15" xfId="0" applyFont="1" applyFill="1" applyBorder="1" applyAlignment="1">
      <alignment/>
    </xf>
    <xf numFmtId="3" fontId="9" fillId="33" borderId="16" xfId="0" applyNumberFormat="1" applyFont="1" applyFill="1" applyBorder="1" applyAlignment="1">
      <alignment horizontal="right"/>
    </xf>
    <xf numFmtId="0" fontId="13" fillId="35" borderId="17" xfId="0" applyFont="1" applyFill="1" applyBorder="1" applyAlignment="1">
      <alignment/>
    </xf>
    <xf numFmtId="0" fontId="9" fillId="33" borderId="15" xfId="0" applyFont="1" applyFill="1" applyBorder="1" applyAlignment="1">
      <alignment/>
    </xf>
    <xf numFmtId="0" fontId="9" fillId="33" borderId="18" xfId="0" applyFont="1" applyFill="1" applyBorder="1" applyAlignment="1">
      <alignment/>
    </xf>
    <xf numFmtId="0" fontId="9" fillId="33" borderId="16" xfId="0" applyFont="1" applyFill="1" applyBorder="1" applyAlignment="1">
      <alignment/>
    </xf>
    <xf numFmtId="0" fontId="0" fillId="0" borderId="13" xfId="0" applyFont="1" applyFill="1" applyBorder="1" applyAlignment="1">
      <alignment/>
    </xf>
    <xf numFmtId="0" fontId="0" fillId="0" borderId="18" xfId="0" applyFont="1" applyFill="1" applyBorder="1" applyAlignment="1">
      <alignment/>
    </xf>
    <xf numFmtId="0" fontId="0" fillId="0" borderId="19" xfId="0" applyFont="1" applyFill="1" applyBorder="1" applyAlignment="1">
      <alignment/>
    </xf>
    <xf numFmtId="0" fontId="13" fillId="35" borderId="13" xfId="0" applyFont="1" applyFill="1" applyBorder="1" applyAlignment="1">
      <alignment/>
    </xf>
    <xf numFmtId="0" fontId="7" fillId="35" borderId="20" xfId="0" applyFont="1" applyFill="1" applyBorder="1" applyAlignment="1">
      <alignment horizontal="center" vertical="center" wrapText="1"/>
    </xf>
    <xf numFmtId="3" fontId="7" fillId="35" borderId="11" xfId="0" applyNumberFormat="1" applyFont="1" applyFill="1" applyBorder="1" applyAlignment="1">
      <alignment horizontal="center" vertical="center"/>
    </xf>
    <xf numFmtId="0" fontId="8" fillId="35" borderId="19" xfId="0" applyFont="1" applyFill="1" applyBorder="1" applyAlignment="1">
      <alignment horizontal="center" vertical="center" wrapText="1"/>
    </xf>
    <xf numFmtId="3" fontId="8" fillId="35" borderId="12" xfId="0" applyNumberFormat="1" applyFont="1" applyFill="1" applyBorder="1" applyAlignment="1">
      <alignment horizontal="center" vertical="center"/>
    </xf>
    <xf numFmtId="3" fontId="9" fillId="36" borderId="14" xfId="0" applyNumberFormat="1" applyFont="1" applyFill="1" applyBorder="1" applyAlignment="1">
      <alignment horizontal="center"/>
    </xf>
    <xf numFmtId="3" fontId="0" fillId="0" borderId="14" xfId="0" applyNumberFormat="1" applyFont="1" applyFill="1" applyBorder="1" applyAlignment="1">
      <alignment horizontal="center"/>
    </xf>
    <xf numFmtId="3" fontId="9" fillId="33" borderId="16" xfId="0" applyNumberFormat="1" applyFont="1" applyFill="1" applyBorder="1" applyAlignment="1">
      <alignment horizontal="center"/>
    </xf>
    <xf numFmtId="0" fontId="9" fillId="0" borderId="0" xfId="0" applyFont="1" applyFill="1" applyBorder="1" applyAlignment="1">
      <alignment/>
    </xf>
    <xf numFmtId="0" fontId="9" fillId="0" borderId="0" xfId="0" applyFont="1" applyFill="1" applyBorder="1" applyAlignment="1">
      <alignment horizontal="center"/>
    </xf>
    <xf numFmtId="3" fontId="9" fillId="0" borderId="0" xfId="0" applyNumberFormat="1" applyFont="1" applyFill="1" applyBorder="1" applyAlignment="1">
      <alignment horizontal="center"/>
    </xf>
    <xf numFmtId="0" fontId="0" fillId="0" borderId="13" xfId="0" applyFont="1" applyFill="1" applyBorder="1" applyAlignment="1">
      <alignment vertical="center"/>
    </xf>
    <xf numFmtId="3" fontId="0" fillId="0" borderId="14" xfId="0" applyNumberFormat="1" applyFont="1" applyFill="1" applyBorder="1" applyAlignment="1">
      <alignment horizontal="center" vertical="center"/>
    </xf>
    <xf numFmtId="0" fontId="9" fillId="36" borderId="13" xfId="0" applyFont="1" applyFill="1" applyBorder="1" applyAlignment="1">
      <alignment vertical="center"/>
    </xf>
    <xf numFmtId="3" fontId="9" fillId="36" borderId="14" xfId="0" applyNumberFormat="1" applyFont="1" applyFill="1" applyBorder="1" applyAlignment="1">
      <alignment horizontal="center" vertical="center"/>
    </xf>
    <xf numFmtId="0" fontId="0" fillId="0" borderId="13" xfId="0" applyFont="1" applyFill="1" applyBorder="1" applyAlignment="1">
      <alignment vertical="center"/>
    </xf>
    <xf numFmtId="3" fontId="0" fillId="0" borderId="14" xfId="0" applyNumberFormat="1" applyFont="1" applyFill="1" applyBorder="1" applyAlignment="1">
      <alignment horizontal="center" vertical="center"/>
    </xf>
    <xf numFmtId="0" fontId="9" fillId="33" borderId="15" xfId="0" applyFont="1" applyFill="1" applyBorder="1" applyAlignment="1">
      <alignment vertical="center"/>
    </xf>
    <xf numFmtId="3" fontId="9" fillId="33" borderId="16" xfId="0" applyNumberFormat="1"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3" fontId="9" fillId="0" borderId="0" xfId="0" applyNumberFormat="1" applyFont="1" applyFill="1" applyBorder="1" applyAlignment="1">
      <alignment horizontal="center" vertical="center"/>
    </xf>
    <xf numFmtId="0" fontId="0" fillId="0" borderId="0" xfId="0" applyAlignment="1">
      <alignment vertical="center"/>
    </xf>
    <xf numFmtId="0" fontId="8" fillId="35" borderId="12" xfId="0" applyFont="1" applyFill="1" applyBorder="1" applyAlignment="1">
      <alignment horizontal="center" vertical="center"/>
    </xf>
    <xf numFmtId="3" fontId="0" fillId="0" borderId="14" xfId="0" applyNumberFormat="1" applyFont="1" applyFill="1" applyBorder="1" applyAlignment="1">
      <alignment horizontal="right" vertical="center"/>
    </xf>
    <xf numFmtId="0" fontId="0" fillId="0" borderId="13" xfId="0" applyFont="1" applyFill="1" applyBorder="1" applyAlignment="1">
      <alignment vertical="center"/>
    </xf>
    <xf numFmtId="3" fontId="9" fillId="33" borderId="16" xfId="0" applyNumberFormat="1" applyFont="1" applyFill="1" applyBorder="1" applyAlignment="1">
      <alignment horizontal="right" vertical="center"/>
    </xf>
    <xf numFmtId="0" fontId="0" fillId="0" borderId="18" xfId="0" applyFont="1" applyFill="1" applyBorder="1" applyAlignment="1">
      <alignment vertical="center"/>
    </xf>
    <xf numFmtId="3" fontId="0" fillId="0" borderId="0" xfId="0" applyNumberFormat="1" applyAlignment="1">
      <alignment/>
    </xf>
    <xf numFmtId="3" fontId="9" fillId="0" borderId="0" xfId="0" applyNumberFormat="1" applyFont="1" applyAlignment="1">
      <alignment/>
    </xf>
    <xf numFmtId="4" fontId="0" fillId="0" borderId="0" xfId="0" applyNumberFormat="1" applyAlignment="1">
      <alignment/>
    </xf>
    <xf numFmtId="0" fontId="12" fillId="0" borderId="0" xfId="0" applyFont="1" applyAlignment="1">
      <alignment/>
    </xf>
    <xf numFmtId="0" fontId="0" fillId="0" borderId="0" xfId="0" applyFont="1" applyAlignment="1">
      <alignment/>
    </xf>
    <xf numFmtId="3" fontId="0" fillId="0" borderId="0" xfId="0" applyNumberFormat="1" applyFont="1" applyAlignment="1">
      <alignment/>
    </xf>
    <xf numFmtId="0" fontId="14" fillId="0" borderId="0" xfId="0" applyFont="1" applyBorder="1" applyAlignment="1">
      <alignment/>
    </xf>
    <xf numFmtId="3" fontId="15" fillId="0" borderId="0" xfId="0" applyNumberFormat="1" applyFont="1" applyAlignment="1">
      <alignment/>
    </xf>
    <xf numFmtId="3" fontId="12" fillId="0" borderId="0" xfId="0" applyNumberFormat="1" applyFont="1" applyAlignment="1">
      <alignment/>
    </xf>
    <xf numFmtId="0" fontId="16" fillId="0" borderId="0" xfId="0" applyFont="1" applyBorder="1" applyAlignment="1">
      <alignment/>
    </xf>
    <xf numFmtId="0" fontId="12" fillId="0" borderId="0" xfId="0" applyFont="1" applyBorder="1" applyAlignment="1">
      <alignment/>
    </xf>
    <xf numFmtId="3" fontId="0" fillId="0" borderId="0" xfId="0" applyNumberFormat="1" applyFont="1" applyBorder="1" applyAlignment="1">
      <alignment/>
    </xf>
    <xf numFmtId="3" fontId="9" fillId="0" borderId="0" xfId="0" applyNumberFormat="1" applyFont="1" applyBorder="1" applyAlignment="1">
      <alignment/>
    </xf>
    <xf numFmtId="3" fontId="15" fillId="0" borderId="0" xfId="0" applyNumberFormat="1" applyFont="1" applyBorder="1" applyAlignment="1">
      <alignment/>
    </xf>
    <xf numFmtId="0" fontId="0" fillId="0" borderId="0" xfId="0" applyFont="1" applyBorder="1" applyAlignment="1">
      <alignment/>
    </xf>
    <xf numFmtId="3" fontId="2" fillId="0" borderId="0" xfId="0" applyNumberFormat="1" applyFont="1" applyFill="1" applyBorder="1" applyAlignment="1">
      <alignment/>
    </xf>
    <xf numFmtId="0" fontId="7" fillId="35" borderId="20" xfId="0" applyFont="1" applyFill="1" applyBorder="1" applyAlignment="1">
      <alignment horizontal="center"/>
    </xf>
    <xf numFmtId="0" fontId="17" fillId="35" borderId="17" xfId="0" applyFont="1" applyFill="1" applyBorder="1" applyAlignment="1">
      <alignment/>
    </xf>
    <xf numFmtId="0" fontId="17" fillId="35" borderId="19" xfId="0" applyFont="1" applyFill="1" applyBorder="1" applyAlignment="1">
      <alignment horizontal="center"/>
    </xf>
    <xf numFmtId="0" fontId="0" fillId="0" borderId="13" xfId="0" applyFont="1" applyFill="1" applyBorder="1" applyAlignment="1">
      <alignment/>
    </xf>
    <xf numFmtId="0" fontId="9" fillId="33" borderId="17" xfId="0" applyFont="1" applyFill="1" applyBorder="1" applyAlignment="1">
      <alignment/>
    </xf>
    <xf numFmtId="3" fontId="0" fillId="0" borderId="0" xfId="0" applyNumberFormat="1" applyFont="1" applyFill="1" applyBorder="1" applyAlignment="1">
      <alignment horizontal="center"/>
    </xf>
    <xf numFmtId="3" fontId="0" fillId="0" borderId="14" xfId="0" applyNumberFormat="1" applyFont="1" applyFill="1" applyBorder="1" applyAlignment="1">
      <alignment horizontal="center"/>
    </xf>
    <xf numFmtId="0" fontId="0" fillId="0" borderId="0" xfId="0" applyAlignment="1">
      <alignment horizontal="center"/>
    </xf>
    <xf numFmtId="3" fontId="9" fillId="36" borderId="0" xfId="0" applyNumberFormat="1" applyFont="1" applyFill="1" applyBorder="1" applyAlignment="1">
      <alignment horizontal="center"/>
    </xf>
    <xf numFmtId="3" fontId="9" fillId="33" borderId="19" xfId="0" applyNumberFormat="1" applyFont="1" applyFill="1" applyBorder="1" applyAlignment="1">
      <alignment horizontal="center"/>
    </xf>
    <xf numFmtId="3" fontId="9" fillId="33" borderId="12" xfId="0" applyNumberFormat="1" applyFont="1" applyFill="1" applyBorder="1" applyAlignment="1">
      <alignment horizontal="center"/>
    </xf>
    <xf numFmtId="3" fontId="0" fillId="0" borderId="14" xfId="0" applyNumberFormat="1" applyFont="1" applyFill="1" applyBorder="1" applyAlignment="1">
      <alignment/>
    </xf>
    <xf numFmtId="0" fontId="7" fillId="35" borderId="21" xfId="0" applyFont="1" applyFill="1" applyBorder="1" applyAlignment="1">
      <alignment horizontal="center"/>
    </xf>
    <xf numFmtId="3" fontId="17" fillId="35" borderId="19" xfId="0" applyNumberFormat="1" applyFont="1" applyFill="1" applyBorder="1" applyAlignment="1">
      <alignment horizontal="center"/>
    </xf>
    <xf numFmtId="0" fontId="0" fillId="0" borderId="0" xfId="0" applyAlignment="1">
      <alignment/>
    </xf>
    <xf numFmtId="0" fontId="7" fillId="35" borderId="20" xfId="0" applyFont="1" applyFill="1" applyBorder="1" applyAlignment="1">
      <alignment horizontal="center" vertical="top"/>
    </xf>
    <xf numFmtId="3" fontId="7" fillId="35" borderId="11" xfId="0" applyNumberFormat="1" applyFont="1" applyFill="1" applyBorder="1" applyAlignment="1">
      <alignment horizontal="center" vertical="top"/>
    </xf>
    <xf numFmtId="0" fontId="0" fillId="0" borderId="0" xfId="0" applyAlignment="1">
      <alignment horizontal="center" vertical="top"/>
    </xf>
    <xf numFmtId="0" fontId="17" fillId="35" borderId="19" xfId="0" applyFont="1" applyFill="1" applyBorder="1" applyAlignment="1">
      <alignment horizontal="center" vertical="top"/>
    </xf>
    <xf numFmtId="3" fontId="8" fillId="35" borderId="12" xfId="0" applyNumberFormat="1" applyFont="1" applyFill="1" applyBorder="1" applyAlignment="1">
      <alignment horizontal="center" vertical="top"/>
    </xf>
    <xf numFmtId="3" fontId="0" fillId="0" borderId="0" xfId="0" applyNumberFormat="1" applyFont="1" applyFill="1" applyBorder="1" applyAlignment="1">
      <alignment horizontal="center" vertical="top"/>
    </xf>
    <xf numFmtId="3" fontId="0" fillId="0" borderId="14" xfId="0" applyNumberFormat="1" applyFont="1" applyFill="1" applyBorder="1" applyAlignment="1">
      <alignment horizontal="center" vertical="top"/>
    </xf>
    <xf numFmtId="3" fontId="9" fillId="36" borderId="0" xfId="0" applyNumberFormat="1" applyFont="1" applyFill="1" applyBorder="1" applyAlignment="1">
      <alignment horizontal="center" vertical="top"/>
    </xf>
    <xf numFmtId="3" fontId="9" fillId="36" borderId="14" xfId="0" applyNumberFormat="1" applyFont="1" applyFill="1" applyBorder="1" applyAlignment="1">
      <alignment horizontal="center" vertical="top"/>
    </xf>
    <xf numFmtId="3" fontId="9" fillId="33" borderId="19" xfId="0" applyNumberFormat="1" applyFont="1" applyFill="1" applyBorder="1" applyAlignment="1">
      <alignment horizontal="center" vertical="top"/>
    </xf>
    <xf numFmtId="3" fontId="9" fillId="33" borderId="12" xfId="0" applyNumberFormat="1" applyFont="1" applyFill="1" applyBorder="1" applyAlignment="1">
      <alignment horizontal="center" vertical="top"/>
    </xf>
    <xf numFmtId="0" fontId="8" fillId="35" borderId="12" xfId="0" applyFont="1" applyFill="1" applyBorder="1" applyAlignment="1">
      <alignment horizontal="center" vertical="top"/>
    </xf>
    <xf numFmtId="3" fontId="0" fillId="0" borderId="0" xfId="0" applyNumberFormat="1" applyFont="1" applyFill="1" applyBorder="1" applyAlignment="1">
      <alignment horizontal="center" vertical="top"/>
    </xf>
    <xf numFmtId="3" fontId="0" fillId="0" borderId="14" xfId="0" applyNumberFormat="1" applyFont="1" applyFill="1" applyBorder="1" applyAlignment="1">
      <alignment horizontal="center" vertical="top"/>
    </xf>
    <xf numFmtId="3" fontId="0" fillId="0" borderId="0" xfId="0" applyNumberFormat="1" applyFont="1" applyFill="1" applyBorder="1" applyAlignment="1">
      <alignment horizontal="center" vertical="top"/>
    </xf>
    <xf numFmtId="3" fontId="0" fillId="0" borderId="14" xfId="0" applyNumberFormat="1" applyFont="1" applyFill="1" applyBorder="1" applyAlignment="1">
      <alignment horizontal="center" vertical="top"/>
    </xf>
    <xf numFmtId="3" fontId="9" fillId="33" borderId="18" xfId="0" applyNumberFormat="1" applyFont="1" applyFill="1" applyBorder="1" applyAlignment="1">
      <alignment horizontal="center" vertical="top"/>
    </xf>
    <xf numFmtId="3" fontId="9" fillId="33" borderId="16" xfId="0" applyNumberFormat="1" applyFont="1" applyFill="1" applyBorder="1" applyAlignment="1">
      <alignment horizontal="center" vertical="top"/>
    </xf>
    <xf numFmtId="3" fontId="17" fillId="35" borderId="19" xfId="0" applyNumberFormat="1" applyFont="1" applyFill="1" applyBorder="1" applyAlignment="1">
      <alignment horizontal="center" vertical="top"/>
    </xf>
    <xf numFmtId="0" fontId="0" fillId="0" borderId="13" xfId="0" applyFont="1" applyFill="1" applyBorder="1" applyAlignment="1">
      <alignment horizontal="left"/>
    </xf>
    <xf numFmtId="0" fontId="9" fillId="36" borderId="13" xfId="0" applyFont="1" applyFill="1" applyBorder="1" applyAlignment="1">
      <alignment horizontal="left"/>
    </xf>
    <xf numFmtId="0" fontId="0" fillId="0" borderId="13" xfId="0" applyFont="1" applyFill="1" applyBorder="1" applyAlignment="1">
      <alignment horizontal="left"/>
    </xf>
    <xf numFmtId="0" fontId="9" fillId="33" borderId="15" xfId="0" applyFont="1" applyFill="1" applyBorder="1" applyAlignment="1">
      <alignment horizontal="left"/>
    </xf>
    <xf numFmtId="0" fontId="0" fillId="0" borderId="18" xfId="0" applyFont="1" applyFill="1" applyBorder="1" applyAlignment="1">
      <alignment horizontal="left"/>
    </xf>
    <xf numFmtId="0" fontId="0" fillId="0" borderId="13" xfId="0" applyFont="1" applyFill="1" applyBorder="1" applyAlignment="1">
      <alignment horizontal="left"/>
    </xf>
    <xf numFmtId="0" fontId="0" fillId="0" borderId="0" xfId="0" applyAlignment="1">
      <alignment horizontal="left"/>
    </xf>
    <xf numFmtId="0" fontId="0" fillId="0" borderId="13" xfId="0" applyFont="1" applyFill="1" applyBorder="1" applyAlignment="1">
      <alignment horizontal="left"/>
    </xf>
    <xf numFmtId="0" fontId="9" fillId="33" borderId="17" xfId="0" applyFont="1" applyFill="1" applyBorder="1" applyAlignment="1">
      <alignment horizontal="left"/>
    </xf>
    <xf numFmtId="0" fontId="9" fillId="0" borderId="0" xfId="0" applyFont="1" applyFill="1" applyBorder="1" applyAlignment="1">
      <alignment horizontal="left"/>
    </xf>
    <xf numFmtId="0" fontId="0" fillId="0" borderId="13" xfId="0" applyFont="1" applyFill="1" applyBorder="1" applyAlignment="1">
      <alignment/>
    </xf>
    <xf numFmtId="0" fontId="9" fillId="36" borderId="13" xfId="0" applyFont="1" applyFill="1" applyBorder="1" applyAlignment="1">
      <alignment/>
    </xf>
    <xf numFmtId="0" fontId="9" fillId="33" borderId="17" xfId="0" applyFont="1" applyFill="1" applyBorder="1" applyAlignment="1">
      <alignment/>
    </xf>
    <xf numFmtId="0" fontId="9" fillId="0" borderId="0" xfId="0" applyFont="1" applyFill="1" applyBorder="1" applyAlignment="1">
      <alignment/>
    </xf>
    <xf numFmtId="0" fontId="0" fillId="0" borderId="13" xfId="0" applyFont="1" applyFill="1" applyBorder="1" applyAlignment="1">
      <alignment/>
    </xf>
    <xf numFmtId="0" fontId="0" fillId="0" borderId="13" xfId="0" applyFont="1" applyFill="1" applyBorder="1" applyAlignment="1">
      <alignment/>
    </xf>
    <xf numFmtId="0" fontId="9" fillId="33" borderId="15" xfId="0" applyFont="1" applyFill="1" applyBorder="1" applyAlignment="1">
      <alignment/>
    </xf>
    <xf numFmtId="0" fontId="0" fillId="0" borderId="18" xfId="0" applyFont="1" applyFill="1" applyBorder="1" applyAlignment="1">
      <alignment/>
    </xf>
    <xf numFmtId="0" fontId="0" fillId="0" borderId="19" xfId="0" applyFont="1" applyFill="1" applyBorder="1" applyAlignment="1">
      <alignment/>
    </xf>
    <xf numFmtId="0" fontId="9" fillId="33" borderId="15" xfId="0" applyFont="1" applyFill="1" applyBorder="1" applyAlignment="1">
      <alignment/>
    </xf>
    <xf numFmtId="0" fontId="18" fillId="0" borderId="0" xfId="53" applyBorder="1" applyAlignment="1" applyProtection="1">
      <alignment/>
      <protection/>
    </xf>
    <xf numFmtId="3" fontId="0" fillId="0" borderId="14" xfId="0" applyNumberFormat="1" applyFont="1" applyFill="1" applyBorder="1" applyAlignment="1">
      <alignment horizontal="center"/>
    </xf>
    <xf numFmtId="0" fontId="9" fillId="33" borderId="18" xfId="0" applyFont="1" applyFill="1" applyBorder="1" applyAlignment="1">
      <alignment horizontal="center"/>
    </xf>
    <xf numFmtId="0" fontId="9" fillId="33" borderId="16" xfId="0" applyFont="1" applyFill="1" applyBorder="1" applyAlignment="1">
      <alignment horizontal="center"/>
    </xf>
    <xf numFmtId="0" fontId="7" fillId="35" borderId="10" xfId="0" applyFont="1" applyFill="1" applyBorder="1" applyAlignment="1">
      <alignment horizontal="center"/>
    </xf>
    <xf numFmtId="0" fontId="18" fillId="0" borderId="22" xfId="53" applyBorder="1" applyAlignment="1" applyProtection="1">
      <alignment horizontal="center"/>
      <protection/>
    </xf>
    <xf numFmtId="0" fontId="18" fillId="0" borderId="23" xfId="53" applyBorder="1" applyAlignment="1" applyProtection="1">
      <alignment horizontal="center"/>
      <protection/>
    </xf>
    <xf numFmtId="0" fontId="0" fillId="0" borderId="24" xfId="0" applyFont="1" applyFill="1" applyBorder="1" applyAlignment="1">
      <alignment/>
    </xf>
    <xf numFmtId="3" fontId="0" fillId="0" borderId="0" xfId="0" applyNumberFormat="1" applyFont="1" applyFill="1" applyBorder="1" applyAlignment="1">
      <alignment horizontal="center"/>
    </xf>
    <xf numFmtId="3" fontId="0" fillId="0" borderId="25" xfId="0" applyNumberFormat="1" applyFont="1" applyFill="1" applyBorder="1" applyAlignment="1">
      <alignment horizontal="center"/>
    </xf>
    <xf numFmtId="41" fontId="0" fillId="0" borderId="0" xfId="0" applyNumberFormat="1" applyFont="1" applyFill="1" applyBorder="1" applyAlignment="1">
      <alignment horizontal="center"/>
    </xf>
    <xf numFmtId="41" fontId="9" fillId="33" borderId="18" xfId="0" applyNumberFormat="1" applyFont="1" applyFill="1" applyBorder="1" applyAlignment="1">
      <alignment horizontal="center"/>
    </xf>
    <xf numFmtId="41" fontId="9" fillId="33" borderId="18" xfId="0" applyNumberFormat="1" applyFont="1" applyFill="1" applyBorder="1" applyAlignment="1">
      <alignment/>
    </xf>
    <xf numFmtId="41" fontId="9" fillId="33" borderId="16" xfId="0" applyNumberFormat="1" applyFont="1" applyFill="1" applyBorder="1" applyAlignment="1">
      <alignment/>
    </xf>
    <xf numFmtId="0" fontId="9" fillId="36" borderId="13" xfId="0" applyFont="1" applyFill="1" applyBorder="1" applyAlignment="1">
      <alignment/>
    </xf>
    <xf numFmtId="41" fontId="9" fillId="36" borderId="0" xfId="0" applyNumberFormat="1" applyFont="1" applyFill="1" applyBorder="1" applyAlignment="1">
      <alignment horizontal="center"/>
    </xf>
    <xf numFmtId="41" fontId="9" fillId="36" borderId="14" xfId="0" applyNumberFormat="1" applyFont="1" applyFill="1" applyBorder="1" applyAlignment="1">
      <alignment/>
    </xf>
    <xf numFmtId="0" fontId="9" fillId="36" borderId="24" xfId="0" applyFont="1" applyFill="1" applyBorder="1" applyAlignment="1">
      <alignment/>
    </xf>
    <xf numFmtId="3" fontId="9" fillId="36" borderId="0" xfId="0" applyNumberFormat="1" applyFont="1" applyFill="1" applyBorder="1" applyAlignment="1">
      <alignment horizontal="center"/>
    </xf>
    <xf numFmtId="3" fontId="9" fillId="36" borderId="25" xfId="0" applyNumberFormat="1" applyFont="1" applyFill="1" applyBorder="1" applyAlignment="1">
      <alignment horizontal="center"/>
    </xf>
    <xf numFmtId="3" fontId="9" fillId="36" borderId="19" xfId="0" applyNumberFormat="1" applyFont="1" applyFill="1" applyBorder="1" applyAlignment="1">
      <alignment horizontal="center"/>
    </xf>
    <xf numFmtId="3" fontId="9" fillId="36" borderId="26" xfId="0" applyNumberFormat="1" applyFont="1" applyFill="1" applyBorder="1" applyAlignment="1">
      <alignment horizontal="center"/>
    </xf>
    <xf numFmtId="3" fontId="0" fillId="0" borderId="20" xfId="0" applyNumberFormat="1" applyFont="1" applyFill="1" applyBorder="1" applyAlignment="1">
      <alignment horizontal="center"/>
    </xf>
    <xf numFmtId="3" fontId="0" fillId="0" borderId="27" xfId="0" applyNumberFormat="1" applyFont="1" applyFill="1" applyBorder="1" applyAlignment="1">
      <alignment horizontal="center"/>
    </xf>
    <xf numFmtId="0" fontId="0" fillId="0" borderId="28" xfId="0" applyFont="1" applyFill="1" applyBorder="1" applyAlignment="1">
      <alignment/>
    </xf>
    <xf numFmtId="0" fontId="9" fillId="36" borderId="29" xfId="0" applyFont="1" applyFill="1" applyBorder="1" applyAlignment="1">
      <alignment/>
    </xf>
    <xf numFmtId="41" fontId="0" fillId="0" borderId="14" xfId="0" applyNumberFormat="1" applyFont="1" applyFill="1" applyBorder="1" applyAlignment="1">
      <alignment/>
    </xf>
    <xf numFmtId="3" fontId="0" fillId="0" borderId="14" xfId="0" applyNumberFormat="1" applyFont="1" applyFill="1" applyBorder="1" applyAlignment="1">
      <alignment horizontal="right"/>
    </xf>
    <xf numFmtId="0" fontId="1" fillId="0" borderId="22" xfId="0" applyFont="1" applyBorder="1" applyAlignment="1">
      <alignment/>
    </xf>
    <xf numFmtId="0" fontId="1" fillId="0" borderId="23" xfId="0" applyFont="1" applyBorder="1" applyAlignment="1">
      <alignment/>
    </xf>
    <xf numFmtId="172" fontId="1" fillId="0" borderId="23" xfId="0" applyNumberFormat="1" applyFont="1" applyBorder="1" applyAlignment="1">
      <alignment horizontal="center"/>
    </xf>
    <xf numFmtId="3" fontId="1" fillId="0" borderId="23" xfId="0" applyNumberFormat="1" applyFont="1" applyBorder="1" applyAlignment="1">
      <alignment horizontal="center"/>
    </xf>
    <xf numFmtId="0" fontId="2" fillId="0" borderId="23" xfId="0" applyFont="1" applyBorder="1" applyAlignment="1">
      <alignment/>
    </xf>
    <xf numFmtId="3" fontId="2" fillId="0" borderId="23" xfId="0" applyNumberFormat="1" applyFont="1" applyBorder="1" applyAlignment="1">
      <alignment horizontal="center"/>
    </xf>
    <xf numFmtId="0" fontId="2" fillId="33" borderId="15" xfId="0" applyFont="1" applyFill="1" applyBorder="1" applyAlignment="1">
      <alignment/>
    </xf>
    <xf numFmtId="0" fontId="2" fillId="33" borderId="30" xfId="0" applyFont="1" applyFill="1" applyBorder="1" applyAlignment="1">
      <alignment horizontal="center"/>
    </xf>
    <xf numFmtId="41" fontId="0" fillId="0" borderId="11" xfId="0" applyNumberFormat="1" applyFont="1" applyFill="1" applyBorder="1" applyAlignment="1">
      <alignment/>
    </xf>
    <xf numFmtId="41" fontId="0" fillId="0" borderId="14" xfId="0" applyNumberFormat="1" applyFont="1" applyFill="1" applyBorder="1" applyAlignment="1">
      <alignment/>
    </xf>
    <xf numFmtId="41" fontId="9" fillId="36" borderId="12" xfId="0" applyNumberFormat="1" applyFont="1" applyFill="1" applyBorder="1" applyAlignment="1">
      <alignment/>
    </xf>
    <xf numFmtId="0" fontId="9" fillId="0" borderId="0" xfId="0" applyFont="1" applyAlignment="1">
      <alignment/>
    </xf>
    <xf numFmtId="173" fontId="1" fillId="0" borderId="0" xfId="0" applyNumberFormat="1" applyFont="1" applyBorder="1" applyAlignment="1">
      <alignment horizontal="right"/>
    </xf>
    <xf numFmtId="174" fontId="1" fillId="0" borderId="0" xfId="0" applyNumberFormat="1" applyFont="1" applyBorder="1" applyAlignment="1">
      <alignment horizontal="right"/>
    </xf>
    <xf numFmtId="1" fontId="1" fillId="0" borderId="0" xfId="0" applyNumberFormat="1" applyFont="1" applyBorder="1" applyAlignment="1">
      <alignment horizontal="right"/>
    </xf>
    <xf numFmtId="175" fontId="1" fillId="0" borderId="0" xfId="0" applyNumberFormat="1" applyFont="1" applyFill="1" applyBorder="1" applyAlignment="1">
      <alignment horizontal="right"/>
    </xf>
    <xf numFmtId="176" fontId="1" fillId="0" borderId="0" xfId="0" applyNumberFormat="1" applyFont="1" applyBorder="1" applyAlignment="1">
      <alignment horizontal="right"/>
    </xf>
    <xf numFmtId="177" fontId="1" fillId="0" borderId="0" xfId="0" applyNumberFormat="1" applyFont="1" applyBorder="1" applyAlignment="1">
      <alignment horizontal="right"/>
    </xf>
    <xf numFmtId="177" fontId="1" fillId="0" borderId="0" xfId="0" applyNumberFormat="1" applyFont="1" applyFill="1" applyBorder="1" applyAlignment="1">
      <alignment horizontal="right"/>
    </xf>
    <xf numFmtId="4" fontId="1" fillId="0" borderId="0" xfId="0" applyNumberFormat="1" applyFont="1" applyFill="1" applyBorder="1" applyAlignment="1">
      <alignment horizontal="right"/>
    </xf>
    <xf numFmtId="4" fontId="1" fillId="0" borderId="0" xfId="0" applyNumberFormat="1" applyFont="1" applyBorder="1" applyAlignment="1">
      <alignment horizontal="right"/>
    </xf>
    <xf numFmtId="178" fontId="1" fillId="0" borderId="0" xfId="0" applyNumberFormat="1" applyFont="1" applyBorder="1" applyAlignment="1">
      <alignment horizontal="right"/>
    </xf>
    <xf numFmtId="179" fontId="1" fillId="0" borderId="0" xfId="0" applyNumberFormat="1" applyFont="1" applyBorder="1" applyAlignment="1">
      <alignment horizontal="right"/>
    </xf>
    <xf numFmtId="175" fontId="1" fillId="0" borderId="0" xfId="0" applyNumberFormat="1" applyFont="1" applyBorder="1" applyAlignment="1">
      <alignment horizontal="right"/>
    </xf>
    <xf numFmtId="3" fontId="9" fillId="36" borderId="12" xfId="0" applyNumberFormat="1" applyFont="1" applyFill="1" applyBorder="1" applyAlignment="1">
      <alignment horizontal="center"/>
    </xf>
    <xf numFmtId="3" fontId="9" fillId="33" borderId="18" xfId="0" applyNumberFormat="1" applyFont="1" applyFill="1" applyBorder="1" applyAlignment="1">
      <alignment horizontal="center"/>
    </xf>
    <xf numFmtId="3" fontId="0"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3" fontId="0" fillId="0" borderId="0" xfId="0" applyNumberFormat="1" applyFont="1" applyFill="1" applyBorder="1" applyAlignment="1">
      <alignment horizontal="center" vertical="center"/>
    </xf>
    <xf numFmtId="3" fontId="9" fillId="36" borderId="0" xfId="0" applyNumberFormat="1" applyFont="1" applyFill="1" applyBorder="1" applyAlignment="1">
      <alignment horizontal="center" vertical="center"/>
    </xf>
    <xf numFmtId="3" fontId="0" fillId="0" borderId="0" xfId="0" applyNumberFormat="1" applyFont="1" applyFill="1" applyBorder="1" applyAlignment="1">
      <alignment horizontal="center" vertical="center"/>
    </xf>
    <xf numFmtId="3" fontId="9" fillId="36" borderId="12" xfId="0" applyNumberFormat="1" applyFont="1" applyFill="1" applyBorder="1" applyAlignment="1">
      <alignment horizontal="center" vertical="center"/>
    </xf>
    <xf numFmtId="3" fontId="9" fillId="33" borderId="18" xfId="0" applyNumberFormat="1" applyFont="1" applyFill="1" applyBorder="1" applyAlignment="1">
      <alignment horizontal="center" vertical="center"/>
    </xf>
    <xf numFmtId="3" fontId="9" fillId="33" borderId="10" xfId="0" applyNumberFormat="1" applyFont="1" applyFill="1" applyBorder="1" applyAlignment="1">
      <alignment horizontal="center" vertical="center"/>
    </xf>
    <xf numFmtId="3" fontId="8" fillId="35" borderId="19" xfId="0" applyNumberFormat="1" applyFont="1" applyFill="1" applyBorder="1" applyAlignment="1">
      <alignment horizontal="center" vertical="center"/>
    </xf>
    <xf numFmtId="3" fontId="7" fillId="35" borderId="20" xfId="0" applyNumberFormat="1" applyFont="1" applyFill="1" applyBorder="1" applyAlignment="1">
      <alignment horizontal="center" vertical="center"/>
    </xf>
    <xf numFmtId="0" fontId="7" fillId="35" borderId="11" xfId="0" applyFont="1" applyFill="1" applyBorder="1" applyAlignment="1">
      <alignment/>
    </xf>
    <xf numFmtId="0" fontId="8" fillId="35" borderId="12" xfId="0" applyFont="1" applyFill="1" applyBorder="1" applyAlignment="1">
      <alignment/>
    </xf>
    <xf numFmtId="3" fontId="0" fillId="0" borderId="13" xfId="0" applyNumberFormat="1" applyFont="1" applyFill="1" applyBorder="1" applyAlignment="1">
      <alignment/>
    </xf>
    <xf numFmtId="3" fontId="0" fillId="0" borderId="14" xfId="0" applyNumberFormat="1" applyBorder="1" applyAlignment="1">
      <alignment/>
    </xf>
    <xf numFmtId="3" fontId="9" fillId="36" borderId="13" xfId="0" applyNumberFormat="1" applyFont="1" applyFill="1" applyBorder="1" applyAlignment="1">
      <alignment/>
    </xf>
    <xf numFmtId="3" fontId="0" fillId="0" borderId="13" xfId="0" applyNumberFormat="1" applyFont="1" applyFill="1" applyBorder="1" applyAlignment="1">
      <alignment/>
    </xf>
    <xf numFmtId="3" fontId="9" fillId="33" borderId="15" xfId="0" applyNumberFormat="1" applyFont="1" applyFill="1" applyBorder="1" applyAlignment="1">
      <alignment/>
    </xf>
    <xf numFmtId="3" fontId="9" fillId="36" borderId="14" xfId="0" applyNumberFormat="1" applyFont="1" applyFill="1" applyBorder="1" applyAlignment="1">
      <alignment/>
    </xf>
    <xf numFmtId="3" fontId="9" fillId="33" borderId="16" xfId="0" applyNumberFormat="1" applyFont="1" applyFill="1" applyBorder="1" applyAlignment="1">
      <alignment/>
    </xf>
    <xf numFmtId="3" fontId="0" fillId="0" borderId="14" xfId="0" applyNumberFormat="1" applyFont="1" applyFill="1" applyBorder="1" applyAlignment="1">
      <alignment vertical="center"/>
    </xf>
    <xf numFmtId="0" fontId="9" fillId="33" borderId="21" xfId="0" applyFont="1" applyFill="1" applyBorder="1" applyAlignment="1">
      <alignment/>
    </xf>
    <xf numFmtId="0" fontId="9" fillId="33" borderId="20" xfId="0" applyFont="1" applyFill="1" applyBorder="1" applyAlignment="1">
      <alignment/>
    </xf>
    <xf numFmtId="0" fontId="9" fillId="33" borderId="11" xfId="0" applyFont="1" applyFill="1" applyBorder="1" applyAlignment="1">
      <alignment/>
    </xf>
    <xf numFmtId="0" fontId="9" fillId="0" borderId="0" xfId="0" applyFont="1" applyFill="1" applyBorder="1" applyAlignment="1">
      <alignment/>
    </xf>
    <xf numFmtId="0" fontId="0" fillId="0" borderId="21" xfId="0" applyFont="1" applyFill="1" applyBorder="1" applyAlignment="1">
      <alignment/>
    </xf>
    <xf numFmtId="3" fontId="0" fillId="0" borderId="11" xfId="0" applyNumberFormat="1" applyFont="1" applyFill="1" applyBorder="1" applyAlignment="1">
      <alignment horizontal="right"/>
    </xf>
    <xf numFmtId="0" fontId="0" fillId="0" borderId="17" xfId="0" applyFont="1" applyFill="1" applyBorder="1" applyAlignment="1">
      <alignment/>
    </xf>
    <xf numFmtId="0" fontId="0" fillId="0" borderId="12" xfId="0" applyBorder="1" applyAlignment="1">
      <alignment/>
    </xf>
    <xf numFmtId="3" fontId="0" fillId="0" borderId="14" xfId="0" applyNumberFormat="1" applyFont="1" applyFill="1" applyBorder="1" applyAlignment="1">
      <alignment horizontal="right" vertical="center"/>
    </xf>
    <xf numFmtId="3" fontId="0" fillId="0" borderId="14" xfId="0" applyNumberFormat="1" applyFont="1" applyFill="1" applyBorder="1" applyAlignment="1">
      <alignment horizontal="center" vertical="top"/>
    </xf>
    <xf numFmtId="41" fontId="1" fillId="0" borderId="0" xfId="0" applyNumberFormat="1" applyFont="1" applyBorder="1" applyAlignment="1">
      <alignment horizontal="right"/>
    </xf>
    <xf numFmtId="41" fontId="1" fillId="0" borderId="23" xfId="0" applyNumberFormat="1" applyFont="1" applyBorder="1" applyAlignment="1">
      <alignment horizontal="center"/>
    </xf>
    <xf numFmtId="181" fontId="1" fillId="0" borderId="0" xfId="0" applyNumberFormat="1" applyFont="1" applyFill="1" applyBorder="1" applyAlignment="1">
      <alignment horizontal="right"/>
    </xf>
    <xf numFmtId="0" fontId="1" fillId="0" borderId="0" xfId="0" applyFont="1" applyFill="1" applyBorder="1" applyAlignment="1">
      <alignment/>
    </xf>
    <xf numFmtId="0" fontId="7" fillId="38" borderId="21" xfId="0" applyFont="1" applyFill="1" applyBorder="1" applyAlignment="1">
      <alignment horizontal="left"/>
    </xf>
    <xf numFmtId="0" fontId="7" fillId="38" borderId="20" xfId="0" applyFont="1" applyFill="1" applyBorder="1" applyAlignment="1">
      <alignment horizontal="center"/>
    </xf>
    <xf numFmtId="0" fontId="7" fillId="38" borderId="11" xfId="0" applyFont="1" applyFill="1" applyBorder="1" applyAlignment="1">
      <alignment horizontal="center"/>
    </xf>
    <xf numFmtId="0" fontId="7" fillId="38" borderId="13" xfId="0" applyFont="1" applyFill="1" applyBorder="1" applyAlignment="1">
      <alignment horizontal="left"/>
    </xf>
    <xf numFmtId="0" fontId="7" fillId="38" borderId="0" xfId="0" applyFont="1" applyFill="1" applyBorder="1" applyAlignment="1">
      <alignment horizontal="center"/>
    </xf>
    <xf numFmtId="0" fontId="7" fillId="38" borderId="14" xfId="0" applyFont="1" applyFill="1" applyBorder="1" applyAlignment="1">
      <alignment horizontal="center"/>
    </xf>
    <xf numFmtId="0" fontId="7" fillId="38" borderId="17" xfId="0" applyFont="1" applyFill="1" applyBorder="1" applyAlignment="1">
      <alignment horizontal="left"/>
    </xf>
    <xf numFmtId="0" fontId="7" fillId="38" borderId="19" xfId="0" applyFont="1" applyFill="1" applyBorder="1" applyAlignment="1">
      <alignment horizontal="center"/>
    </xf>
    <xf numFmtId="0" fontId="7" fillId="38" borderId="12" xfId="0" applyFont="1" applyFill="1" applyBorder="1" applyAlignment="1">
      <alignment horizontal="center"/>
    </xf>
    <xf numFmtId="3" fontId="9" fillId="0" borderId="20" xfId="0" applyNumberFormat="1" applyFont="1" applyFill="1" applyBorder="1" applyAlignment="1">
      <alignment horizontal="center" vertical="top"/>
    </xf>
    <xf numFmtId="3" fontId="9" fillId="0" borderId="0" xfId="0" applyNumberFormat="1" applyFont="1" applyFill="1" applyBorder="1" applyAlignment="1">
      <alignment horizontal="center" vertical="top"/>
    </xf>
    <xf numFmtId="172" fontId="1" fillId="0" borderId="22" xfId="0" applyNumberFormat="1" applyFont="1" applyBorder="1" applyAlignment="1">
      <alignment horizontal="center"/>
    </xf>
    <xf numFmtId="3" fontId="21" fillId="0" borderId="0" xfId="0" applyNumberFormat="1" applyFont="1" applyBorder="1" applyAlignment="1">
      <alignment/>
    </xf>
    <xf numFmtId="172" fontId="0" fillId="0" borderId="0" xfId="0" applyNumberFormat="1" applyFont="1" applyBorder="1" applyAlignment="1">
      <alignment/>
    </xf>
    <xf numFmtId="175" fontId="0" fillId="0" borderId="0" xfId="0" applyNumberFormat="1" applyFont="1" applyBorder="1" applyAlignment="1">
      <alignment/>
    </xf>
    <xf numFmtId="3" fontId="1" fillId="0" borderId="0" xfId="0" applyNumberFormat="1" applyFont="1" applyFill="1" applyAlignment="1">
      <alignment horizontal="right"/>
    </xf>
    <xf numFmtId="0" fontId="20" fillId="0" borderId="0" xfId="0" applyFont="1" applyAlignment="1">
      <alignment/>
    </xf>
    <xf numFmtId="0" fontId="9" fillId="33" borderId="15" xfId="0" applyFont="1" applyFill="1" applyBorder="1" applyAlignment="1">
      <alignment horizontal="center" wrapText="1"/>
    </xf>
    <xf numFmtId="0" fontId="9" fillId="33" borderId="18" xfId="0" applyFont="1" applyFill="1" applyBorder="1" applyAlignment="1">
      <alignment horizontal="center" wrapText="1"/>
    </xf>
    <xf numFmtId="0" fontId="9" fillId="33" borderId="16" xfId="0" applyFont="1" applyFill="1" applyBorder="1" applyAlignment="1">
      <alignment horizontal="center"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7" fillId="35" borderId="10" xfId="0" applyFont="1" applyFill="1" applyBorder="1" applyAlignment="1">
      <alignment horizontal="center" wrapText="1"/>
    </xf>
    <xf numFmtId="0" fontId="0" fillId="0" borderId="22" xfId="0" applyBorder="1" applyAlignment="1">
      <alignment vertical="top" wrapText="1"/>
    </xf>
    <xf numFmtId="0" fontId="0" fillId="0" borderId="23" xfId="0" applyBorder="1" applyAlignment="1">
      <alignment vertical="top" wrapText="1"/>
    </xf>
    <xf numFmtId="0" fontId="0" fillId="0" borderId="34" xfId="0" applyBorder="1" applyAlignment="1">
      <alignment vertical="top" wrapText="1"/>
    </xf>
    <xf numFmtId="0" fontId="0" fillId="0" borderId="20" xfId="0" applyBorder="1" applyAlignment="1">
      <alignment vertical="top" wrapText="1"/>
    </xf>
    <xf numFmtId="0" fontId="0" fillId="0" borderId="35" xfId="0" applyBorder="1" applyAlignment="1">
      <alignment vertical="top" wrapText="1"/>
    </xf>
    <xf numFmtId="0" fontId="0" fillId="0" borderId="36" xfId="0" applyBorder="1" applyAlignment="1">
      <alignment vertical="top" wrapText="1"/>
    </xf>
    <xf numFmtId="0" fontId="0" fillId="0" borderId="0" xfId="0" applyBorder="1" applyAlignment="1">
      <alignment vertical="top" wrapText="1"/>
    </xf>
    <xf numFmtId="0" fontId="0" fillId="0" borderId="37" xfId="0" applyBorder="1" applyAlignment="1">
      <alignment vertical="top" wrapText="1"/>
    </xf>
    <xf numFmtId="0" fontId="0" fillId="0" borderId="38" xfId="0"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xf numFmtId="0" fontId="10" fillId="35" borderId="21" xfId="0" applyFont="1" applyFill="1" applyBorder="1" applyAlignment="1">
      <alignment wrapText="1"/>
    </xf>
    <xf numFmtId="0" fontId="6" fillId="0" borderId="11" xfId="0" applyFont="1" applyBorder="1" applyAlignment="1">
      <alignment wrapText="1"/>
    </xf>
    <xf numFmtId="0" fontId="6" fillId="0" borderId="13" xfId="0" applyFont="1" applyBorder="1" applyAlignment="1">
      <alignment wrapText="1"/>
    </xf>
    <xf numFmtId="0" fontId="6" fillId="0" borderId="14" xfId="0" applyFont="1" applyBorder="1" applyAlignment="1">
      <alignment wrapText="1"/>
    </xf>
    <xf numFmtId="0" fontId="7" fillId="35" borderId="21" xfId="0" applyFont="1" applyFill="1" applyBorder="1" applyAlignment="1">
      <alignment wrapText="1"/>
    </xf>
    <xf numFmtId="0" fontId="0" fillId="0" borderId="17" xfId="0" applyFont="1" applyBorder="1" applyAlignment="1">
      <alignment wrapText="1"/>
    </xf>
    <xf numFmtId="0" fontId="7" fillId="35" borderId="21" xfId="0" applyFont="1" applyFill="1" applyBorder="1" applyAlignment="1">
      <alignment horizontal="center" wrapText="1"/>
    </xf>
    <xf numFmtId="0" fontId="20" fillId="0" borderId="34" xfId="0" applyFont="1" applyBorder="1" applyAlignment="1">
      <alignment vertical="top" wrapText="1"/>
    </xf>
    <xf numFmtId="0" fontId="0" fillId="0" borderId="38" xfId="0" applyBorder="1" applyAlignment="1">
      <alignment wrapTex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vertical="top" wrapText="1"/>
    </xf>
    <xf numFmtId="0" fontId="0" fillId="0" borderId="42" xfId="0" applyBorder="1" applyAlignment="1">
      <alignment vertical="top" wrapText="1"/>
    </xf>
    <xf numFmtId="0" fontId="0" fillId="0" borderId="43" xfId="0" applyBorder="1" applyAlignment="1">
      <alignment vertical="top" wrapText="1"/>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36" xfId="0" applyBorder="1" applyAlignment="1">
      <alignment wrapText="1"/>
    </xf>
    <xf numFmtId="0" fontId="0" fillId="0" borderId="0" xfId="0" applyBorder="1" applyAlignment="1">
      <alignment wrapText="1"/>
    </xf>
    <xf numFmtId="0" fontId="0" fillId="0" borderId="37" xfId="0" applyBorder="1" applyAlignment="1">
      <alignment wrapText="1"/>
    </xf>
    <xf numFmtId="3" fontId="9" fillId="0" borderId="11" xfId="0" applyNumberFormat="1" applyFont="1" applyFill="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0" fillId="0" borderId="36" xfId="0" applyBorder="1" applyAlignment="1">
      <alignment/>
    </xf>
    <xf numFmtId="0" fontId="0" fillId="0" borderId="0" xfId="0" applyBorder="1" applyAlignment="1">
      <alignment/>
    </xf>
    <xf numFmtId="0" fontId="0" fillId="0" borderId="37" xfId="0" applyBorder="1" applyAlignment="1">
      <alignment/>
    </xf>
    <xf numFmtId="0" fontId="7" fillId="35" borderId="21" xfId="0" applyFont="1" applyFill="1" applyBorder="1" applyAlignment="1">
      <alignment vertical="center" wrapText="1"/>
    </xf>
    <xf numFmtId="0" fontId="0" fillId="0" borderId="17" xfId="0" applyFont="1" applyBorder="1" applyAlignment="1">
      <alignment vertical="center" wrapText="1"/>
    </xf>
    <xf numFmtId="0" fontId="7" fillId="35" borderId="21" xfId="0" applyFont="1" applyFill="1" applyBorder="1" applyAlignment="1">
      <alignment horizontal="center" vertical="center" wrapText="1"/>
    </xf>
    <xf numFmtId="0" fontId="9" fillId="33" borderId="15" xfId="0" applyFont="1" applyFill="1" applyBorder="1" applyAlignment="1">
      <alignment wrapText="1"/>
    </xf>
    <xf numFmtId="0" fontId="9" fillId="33" borderId="18" xfId="0" applyFont="1" applyFill="1" applyBorder="1" applyAlignment="1">
      <alignment wrapText="1"/>
    </xf>
    <xf numFmtId="0" fontId="9" fillId="33" borderId="16" xfId="0" applyFont="1" applyFill="1" applyBorder="1" applyAlignment="1">
      <alignment wrapText="1"/>
    </xf>
    <xf numFmtId="0" fontId="0" fillId="0" borderId="31" xfId="0" applyBorder="1" applyAlignment="1">
      <alignment wrapText="1"/>
    </xf>
    <xf numFmtId="0" fontId="0" fillId="0" borderId="32" xfId="0" applyBorder="1" applyAlignment="1">
      <alignment wrapText="1"/>
    </xf>
    <xf numFmtId="0" fontId="0" fillId="0" borderId="33" xfId="0" applyBorder="1" applyAlignment="1">
      <alignment wrapText="1"/>
    </xf>
    <xf numFmtId="0" fontId="7" fillId="35" borderId="20" xfId="0" applyFont="1" applyFill="1" applyBorder="1" applyAlignment="1">
      <alignment horizontal="center" vertical="top" wrapText="1"/>
    </xf>
    <xf numFmtId="0" fontId="0" fillId="0" borderId="19" xfId="0" applyFont="1" applyBorder="1" applyAlignment="1">
      <alignment horizontal="center" vertical="top" wrapText="1"/>
    </xf>
    <xf numFmtId="0" fontId="7" fillId="35" borderId="21" xfId="0" applyFont="1" applyFill="1" applyBorder="1" applyAlignment="1">
      <alignment horizontal="left" vertical="center" wrapText="1"/>
    </xf>
    <xf numFmtId="0" fontId="0" fillId="0" borderId="17" xfId="0" applyFont="1" applyBorder="1" applyAlignment="1">
      <alignment horizontal="left" vertical="center" wrapText="1"/>
    </xf>
    <xf numFmtId="0" fontId="0" fillId="0" borderId="17" xfId="0" applyBorder="1" applyAlignment="1">
      <alignment wrapText="1"/>
    </xf>
    <xf numFmtId="0" fontId="7" fillId="35" borderId="21" xfId="0" applyFont="1" applyFill="1" applyBorder="1" applyAlignment="1">
      <alignment horizontal="left" wrapText="1"/>
    </xf>
    <xf numFmtId="0" fontId="0" fillId="0" borderId="17" xfId="0" applyFont="1" applyBorder="1" applyAlignment="1">
      <alignment horizontal="left" wrapText="1"/>
    </xf>
    <xf numFmtId="0" fontId="7" fillId="35" borderId="20" xfId="0" applyFont="1" applyFill="1" applyBorder="1" applyAlignment="1">
      <alignment horizontal="center" wrapText="1"/>
    </xf>
    <xf numFmtId="0" fontId="0" fillId="0" borderId="19" xfId="0" applyBorder="1" applyAlignment="1">
      <alignment horizontal="center" wrapText="1"/>
    </xf>
    <xf numFmtId="0" fontId="0" fillId="0" borderId="17" xfId="0" applyBorder="1" applyAlignment="1">
      <alignment vertical="center" wrapText="1"/>
    </xf>
    <xf numFmtId="0" fontId="0" fillId="0" borderId="17" xfId="0" applyBorder="1" applyAlignment="1">
      <alignment horizontal="left" vertical="center" wrapText="1"/>
    </xf>
    <xf numFmtId="0" fontId="0" fillId="0" borderId="19" xfId="0"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externalLink" Target="externalLinks/externalLink1.xml" /><Relationship Id="rId4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ook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9">
          <cell r="J9">
            <v>1653124.725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A1" sqref="A1:G1"/>
    </sheetView>
  </sheetViews>
  <sheetFormatPr defaultColWidth="9.140625" defaultRowHeight="12.75"/>
  <cols>
    <col min="1" max="1" width="9.140625" style="91" customWidth="1"/>
    <col min="3" max="3" width="15.7109375" style="0" customWidth="1"/>
    <col min="4" max="4" width="12.8515625" style="0" customWidth="1"/>
    <col min="5" max="5" width="10.7109375" style="0" customWidth="1"/>
    <col min="6" max="6" width="16.140625" style="0" customWidth="1"/>
    <col min="7" max="7" width="14.140625" style="0" customWidth="1"/>
  </cols>
  <sheetData>
    <row r="1" spans="1:7" ht="13.5" thickBot="1">
      <c r="A1" s="243" t="s">
        <v>60</v>
      </c>
      <c r="B1" s="244"/>
      <c r="C1" s="244"/>
      <c r="D1" s="244"/>
      <c r="E1" s="244"/>
      <c r="F1" s="244"/>
      <c r="G1" s="245"/>
    </row>
    <row r="2" spans="1:7" ht="40.5" customHeight="1">
      <c r="A2" s="246" t="s">
        <v>138</v>
      </c>
      <c r="B2" s="247"/>
      <c r="C2" s="247"/>
      <c r="D2" s="247"/>
      <c r="E2" s="247"/>
      <c r="F2" s="247"/>
      <c r="G2" s="248"/>
    </row>
    <row r="3" ht="13.5" thickBot="1"/>
    <row r="4" spans="1:7" ht="13.5" thickBot="1">
      <c r="A4" s="142" t="s">
        <v>135</v>
      </c>
      <c r="B4" s="249" t="s">
        <v>136</v>
      </c>
      <c r="C4" s="249"/>
      <c r="D4" s="249"/>
      <c r="E4" s="249"/>
      <c r="F4" s="249"/>
      <c r="G4" s="249"/>
    </row>
    <row r="5" spans="1:7" ht="12.75">
      <c r="A5" s="143">
        <v>1970</v>
      </c>
      <c r="B5" s="250" t="s">
        <v>139</v>
      </c>
      <c r="C5" s="250"/>
      <c r="D5" s="250"/>
      <c r="E5" s="250"/>
      <c r="F5" s="250"/>
      <c r="G5" s="250"/>
    </row>
    <row r="6" spans="1:7" ht="12.75">
      <c r="A6" s="144">
        <v>1971</v>
      </c>
      <c r="B6" s="251" t="s">
        <v>140</v>
      </c>
      <c r="C6" s="251"/>
      <c r="D6" s="251"/>
      <c r="E6" s="251"/>
      <c r="F6" s="251"/>
      <c r="G6" s="251"/>
    </row>
    <row r="7" spans="1:7" ht="12.75">
      <c r="A7" s="144">
        <v>1972</v>
      </c>
      <c r="B7" s="251" t="s">
        <v>141</v>
      </c>
      <c r="C7" s="251"/>
      <c r="D7" s="251"/>
      <c r="E7" s="251"/>
      <c r="F7" s="251"/>
      <c r="G7" s="251"/>
    </row>
    <row r="8" spans="1:7" ht="12.75">
      <c r="A8" s="144">
        <v>1973</v>
      </c>
      <c r="B8" s="251" t="s">
        <v>142</v>
      </c>
      <c r="C8" s="251"/>
      <c r="D8" s="251"/>
      <c r="E8" s="251"/>
      <c r="F8" s="251"/>
      <c r="G8" s="251"/>
    </row>
    <row r="9" spans="1:7" ht="12.75">
      <c r="A9" s="144">
        <v>1974</v>
      </c>
      <c r="B9" s="251" t="s">
        <v>143</v>
      </c>
      <c r="C9" s="251"/>
      <c r="D9" s="251"/>
      <c r="E9" s="251"/>
      <c r="F9" s="251"/>
      <c r="G9" s="251"/>
    </row>
    <row r="10" spans="1:7" ht="12.75">
      <c r="A10" s="144">
        <v>1975</v>
      </c>
      <c r="B10" s="251" t="s">
        <v>144</v>
      </c>
      <c r="C10" s="251"/>
      <c r="D10" s="251"/>
      <c r="E10" s="251"/>
      <c r="F10" s="251"/>
      <c r="G10" s="251"/>
    </row>
    <row r="11" spans="1:7" ht="12.75">
      <c r="A11" s="144">
        <v>1976</v>
      </c>
      <c r="B11" s="251" t="s">
        <v>145</v>
      </c>
      <c r="C11" s="251"/>
      <c r="D11" s="251"/>
      <c r="E11" s="251"/>
      <c r="F11" s="251"/>
      <c r="G11" s="251"/>
    </row>
    <row r="12" spans="1:7" ht="12.75">
      <c r="A12" s="144">
        <v>1977</v>
      </c>
      <c r="B12" s="251" t="s">
        <v>146</v>
      </c>
      <c r="C12" s="251"/>
      <c r="D12" s="251"/>
      <c r="E12" s="251"/>
      <c r="F12" s="251"/>
      <c r="G12" s="251"/>
    </row>
    <row r="13" spans="1:7" ht="12.75">
      <c r="A13" s="144">
        <v>1978</v>
      </c>
      <c r="B13" s="251" t="s">
        <v>147</v>
      </c>
      <c r="C13" s="251"/>
      <c r="D13" s="251"/>
      <c r="E13" s="251"/>
      <c r="F13" s="251"/>
      <c r="G13" s="251"/>
    </row>
    <row r="14" spans="1:7" ht="12.75">
      <c r="A14" s="144">
        <v>1979</v>
      </c>
      <c r="B14" s="251" t="s">
        <v>148</v>
      </c>
      <c r="C14" s="251"/>
      <c r="D14" s="251"/>
      <c r="E14" s="251"/>
      <c r="F14" s="251"/>
      <c r="G14" s="251"/>
    </row>
    <row r="15" spans="1:7" ht="12.75">
      <c r="A15" s="144">
        <v>1980</v>
      </c>
      <c r="B15" s="251" t="s">
        <v>149</v>
      </c>
      <c r="C15" s="251"/>
      <c r="D15" s="251"/>
      <c r="E15" s="251"/>
      <c r="F15" s="251"/>
      <c r="G15" s="251"/>
    </row>
    <row r="16" spans="1:7" ht="12.75">
      <c r="A16" s="144">
        <v>1981</v>
      </c>
      <c r="B16" s="251" t="s">
        <v>150</v>
      </c>
      <c r="C16" s="251"/>
      <c r="D16" s="251"/>
      <c r="E16" s="251"/>
      <c r="F16" s="251"/>
      <c r="G16" s="251"/>
    </row>
    <row r="17" spans="1:7" ht="12.75">
      <c r="A17" s="144">
        <v>1982</v>
      </c>
      <c r="B17" s="251" t="s">
        <v>151</v>
      </c>
      <c r="C17" s="251"/>
      <c r="D17" s="251"/>
      <c r="E17" s="251"/>
      <c r="F17" s="251"/>
      <c r="G17" s="251"/>
    </row>
    <row r="18" spans="1:7" ht="12.75">
      <c r="A18" s="144">
        <v>1983</v>
      </c>
      <c r="B18" s="251" t="s">
        <v>152</v>
      </c>
      <c r="C18" s="251"/>
      <c r="D18" s="251"/>
      <c r="E18" s="251"/>
      <c r="F18" s="251"/>
      <c r="G18" s="251"/>
    </row>
    <row r="19" spans="1:7" ht="12.75">
      <c r="A19" s="144">
        <v>1984</v>
      </c>
      <c r="B19" s="251" t="s">
        <v>153</v>
      </c>
      <c r="C19" s="251"/>
      <c r="D19" s="251"/>
      <c r="E19" s="251"/>
      <c r="F19" s="251"/>
      <c r="G19" s="251"/>
    </row>
    <row r="20" spans="1:7" ht="12.75">
      <c r="A20" s="144">
        <v>1985</v>
      </c>
      <c r="B20" s="251" t="s">
        <v>154</v>
      </c>
      <c r="C20" s="251"/>
      <c r="D20" s="251"/>
      <c r="E20" s="251"/>
      <c r="F20" s="251"/>
      <c r="G20" s="251"/>
    </row>
    <row r="21" spans="1:7" ht="12.75">
      <c r="A21" s="144">
        <v>1986</v>
      </c>
      <c r="B21" s="251" t="s">
        <v>155</v>
      </c>
      <c r="C21" s="251"/>
      <c r="D21" s="251"/>
      <c r="E21" s="251"/>
      <c r="F21" s="251"/>
      <c r="G21" s="251"/>
    </row>
    <row r="22" spans="1:7" ht="12.75">
      <c r="A22" s="144">
        <v>1987</v>
      </c>
      <c r="B22" s="251" t="s">
        <v>156</v>
      </c>
      <c r="C22" s="251"/>
      <c r="D22" s="251"/>
      <c r="E22" s="251"/>
      <c r="F22" s="251"/>
      <c r="G22" s="251"/>
    </row>
    <row r="23" spans="1:7" ht="12.75">
      <c r="A23" s="144">
        <v>1988</v>
      </c>
      <c r="B23" s="251" t="s">
        <v>157</v>
      </c>
      <c r="C23" s="251"/>
      <c r="D23" s="251"/>
      <c r="E23" s="251"/>
      <c r="F23" s="251"/>
      <c r="G23" s="251"/>
    </row>
    <row r="24" spans="1:7" ht="12.75">
      <c r="A24" s="144">
        <v>1989</v>
      </c>
      <c r="B24" s="251" t="s">
        <v>158</v>
      </c>
      <c r="C24" s="251"/>
      <c r="D24" s="251"/>
      <c r="E24" s="251"/>
      <c r="F24" s="251"/>
      <c r="G24" s="251"/>
    </row>
    <row r="25" spans="1:7" ht="12.75">
      <c r="A25" s="144">
        <v>1990</v>
      </c>
      <c r="B25" s="251" t="s">
        <v>159</v>
      </c>
      <c r="C25" s="251"/>
      <c r="D25" s="251"/>
      <c r="E25" s="251"/>
      <c r="F25" s="251"/>
      <c r="G25" s="251"/>
    </row>
    <row r="26" spans="1:7" ht="12.75">
      <c r="A26" s="144">
        <v>1991</v>
      </c>
      <c r="B26" s="251" t="s">
        <v>160</v>
      </c>
      <c r="C26" s="251"/>
      <c r="D26" s="251"/>
      <c r="E26" s="251"/>
      <c r="F26" s="251"/>
      <c r="G26" s="251"/>
    </row>
    <row r="27" spans="1:7" ht="12.75">
      <c r="A27" s="144">
        <v>1992</v>
      </c>
      <c r="B27" s="251" t="s">
        <v>161</v>
      </c>
      <c r="C27" s="251"/>
      <c r="D27" s="251"/>
      <c r="E27" s="251"/>
      <c r="F27" s="251"/>
      <c r="G27" s="251"/>
    </row>
    <row r="28" spans="1:7" ht="12.75">
      <c r="A28" s="144">
        <v>1993</v>
      </c>
      <c r="B28" s="251" t="s">
        <v>162</v>
      </c>
      <c r="C28" s="251"/>
      <c r="D28" s="251"/>
      <c r="E28" s="251"/>
      <c r="F28" s="251"/>
      <c r="G28" s="251"/>
    </row>
    <row r="29" spans="1:7" ht="12.75">
      <c r="A29" s="144">
        <v>1994</v>
      </c>
      <c r="B29" s="251" t="s">
        <v>163</v>
      </c>
      <c r="C29" s="251"/>
      <c r="D29" s="251"/>
      <c r="E29" s="251"/>
      <c r="F29" s="251"/>
      <c r="G29" s="251"/>
    </row>
    <row r="30" spans="1:7" ht="12.75">
      <c r="A30" s="144">
        <v>1995</v>
      </c>
      <c r="B30" s="251" t="s">
        <v>164</v>
      </c>
      <c r="C30" s="251"/>
      <c r="D30" s="251"/>
      <c r="E30" s="251"/>
      <c r="F30" s="251"/>
      <c r="G30" s="251"/>
    </row>
    <row r="31" spans="1:7" ht="12.75">
      <c r="A31" s="144">
        <v>1996</v>
      </c>
      <c r="B31" s="251" t="s">
        <v>165</v>
      </c>
      <c r="C31" s="251"/>
      <c r="D31" s="251"/>
      <c r="E31" s="251"/>
      <c r="F31" s="251"/>
      <c r="G31" s="251"/>
    </row>
    <row r="32" spans="1:7" ht="12.75">
      <c r="A32" s="144">
        <v>1997</v>
      </c>
      <c r="B32" s="251" t="s">
        <v>166</v>
      </c>
      <c r="C32" s="251"/>
      <c r="D32" s="251"/>
      <c r="E32" s="251"/>
      <c r="F32" s="251"/>
      <c r="G32" s="251"/>
    </row>
    <row r="33" spans="1:7" ht="12.75">
      <c r="A33" s="144">
        <v>1998</v>
      </c>
      <c r="B33" s="251" t="s">
        <v>167</v>
      </c>
      <c r="C33" s="251"/>
      <c r="D33" s="251"/>
      <c r="E33" s="251"/>
      <c r="F33" s="251"/>
      <c r="G33" s="251"/>
    </row>
    <row r="34" spans="1:7" ht="12.75">
      <c r="A34" s="144">
        <v>1999</v>
      </c>
      <c r="B34" s="251" t="s">
        <v>168</v>
      </c>
      <c r="C34" s="251"/>
      <c r="D34" s="251"/>
      <c r="E34" s="251"/>
      <c r="F34" s="251"/>
      <c r="G34" s="251"/>
    </row>
    <row r="35" spans="1:7" ht="12.75">
      <c r="A35" s="144">
        <v>2000</v>
      </c>
      <c r="B35" s="251" t="s">
        <v>169</v>
      </c>
      <c r="C35" s="251"/>
      <c r="D35" s="251"/>
      <c r="E35" s="251"/>
      <c r="F35" s="251"/>
      <c r="G35" s="251"/>
    </row>
    <row r="36" spans="1:7" ht="12.75">
      <c r="A36" s="144">
        <v>2001</v>
      </c>
      <c r="B36" s="251" t="s">
        <v>170</v>
      </c>
      <c r="C36" s="251"/>
      <c r="D36" s="251"/>
      <c r="E36" s="251"/>
      <c r="F36" s="251"/>
      <c r="G36" s="251"/>
    </row>
    <row r="37" spans="1:7" ht="12.75">
      <c r="A37" s="144">
        <v>2002</v>
      </c>
      <c r="B37" s="251" t="s">
        <v>171</v>
      </c>
      <c r="C37" s="251"/>
      <c r="D37" s="251"/>
      <c r="E37" s="251"/>
      <c r="F37" s="251"/>
      <c r="G37" s="251"/>
    </row>
    <row r="38" spans="1:7" ht="12.75">
      <c r="A38" s="144">
        <v>2003</v>
      </c>
      <c r="B38" s="251" t="s">
        <v>172</v>
      </c>
      <c r="C38" s="251"/>
      <c r="D38" s="251"/>
      <c r="E38" s="251"/>
      <c r="F38" s="251"/>
      <c r="G38" s="251"/>
    </row>
    <row r="39" spans="1:7" ht="12.75">
      <c r="A39" s="144">
        <v>2004</v>
      </c>
      <c r="B39" s="251" t="s">
        <v>173</v>
      </c>
      <c r="C39" s="251"/>
      <c r="D39" s="251"/>
      <c r="E39" s="251"/>
      <c r="F39" s="251"/>
      <c r="G39" s="251"/>
    </row>
  </sheetData>
  <sheetProtection/>
  <mergeCells count="38">
    <mergeCell ref="B32:G32"/>
    <mergeCell ref="B33:G33"/>
    <mergeCell ref="B38:G38"/>
    <mergeCell ref="B39:G39"/>
    <mergeCell ref="B34:G34"/>
    <mergeCell ref="B35:G35"/>
    <mergeCell ref="B36:G36"/>
    <mergeCell ref="B37:G37"/>
    <mergeCell ref="B26:G26"/>
    <mergeCell ref="B27:G27"/>
    <mergeCell ref="B28:G28"/>
    <mergeCell ref="B29:G29"/>
    <mergeCell ref="B30:G30"/>
    <mergeCell ref="B31:G31"/>
    <mergeCell ref="B20:G20"/>
    <mergeCell ref="B21:G21"/>
    <mergeCell ref="B22:G22"/>
    <mergeCell ref="B23:G23"/>
    <mergeCell ref="B24:G24"/>
    <mergeCell ref="B25:G25"/>
    <mergeCell ref="B14:G14"/>
    <mergeCell ref="B15:G15"/>
    <mergeCell ref="B16:G16"/>
    <mergeCell ref="B17:G17"/>
    <mergeCell ref="B18:G18"/>
    <mergeCell ref="B19:G19"/>
    <mergeCell ref="B8:G8"/>
    <mergeCell ref="B9:G9"/>
    <mergeCell ref="B10:G10"/>
    <mergeCell ref="B11:G11"/>
    <mergeCell ref="B12:G12"/>
    <mergeCell ref="B13:G13"/>
    <mergeCell ref="A1:G1"/>
    <mergeCell ref="A2:G2"/>
    <mergeCell ref="B4:G4"/>
    <mergeCell ref="B5:G5"/>
    <mergeCell ref="B6:G6"/>
    <mergeCell ref="B7:G7"/>
  </mergeCells>
  <hyperlinks>
    <hyperlink ref="A6" location="'1971'!A1" display="'1971'!A1"/>
    <hyperlink ref="A7" location="'1972'!A1" display="'1972'!A1"/>
    <hyperlink ref="A9" location="'1974'!A1" display="'1974'!A1"/>
    <hyperlink ref="A12" location="'1977'!A1" display="'1977'!A1"/>
    <hyperlink ref="A15" location="'1980'!A1" display="'1980'!A1"/>
    <hyperlink ref="A18" location="'1983'!A1" display="'1983'!A1"/>
    <hyperlink ref="A21" location="'1986'!A1" display="'1986'!A1"/>
    <hyperlink ref="A24" location="'1989'!A1" display="'1989'!A1"/>
    <hyperlink ref="A27" location="'1992'!A1" display="'1992'!A1"/>
    <hyperlink ref="A30" location="'1995'!A1" display="'1995'!A1"/>
    <hyperlink ref="A33" location="'1998'!A1" display="'1998'!A1"/>
    <hyperlink ref="A36" location="'2001'!A1" display="'2001'!A1"/>
    <hyperlink ref="A39" location="'2004'!A1" display="'2004'!A1"/>
    <hyperlink ref="A10" location="'1975'!A1" display="'1975'!A1"/>
    <hyperlink ref="A13" location="'1978'!A1" display="'1978'!A1"/>
    <hyperlink ref="A16" location="'1981'!A1" display="'1981'!A1"/>
    <hyperlink ref="A19" location="'1984'!A1" display="'1984'!A1"/>
    <hyperlink ref="A22" location="'1987'!A1" display="'1987'!A1"/>
    <hyperlink ref="A25" location="'1990'!A1" display="'1990'!A1"/>
    <hyperlink ref="A28" location="'1993'!A1" display="'1993'!A1"/>
    <hyperlink ref="A31" location="'1996'!A1" display="'1996'!A1"/>
    <hyperlink ref="A34" location="'1999'!A1" display="'1999'!A1"/>
    <hyperlink ref="A37" location="'2002'!A1" display="'2002'!A1"/>
    <hyperlink ref="A8" location="'1973'!A1" display="'1973'!A1"/>
    <hyperlink ref="A11" location="'1976'!A1" display="'1976'!A1"/>
    <hyperlink ref="A14" location="'1979'!A1" display="'1979'!A1"/>
    <hyperlink ref="A17" location="'1982'!A1" display="'1982'!A1"/>
    <hyperlink ref="A20" location="'1985'!A1" display="'1985'!A1"/>
    <hyperlink ref="A23" location="'1988'!A1" display="'1988'!A1"/>
    <hyperlink ref="A26" location="'1991'!A1" display="'1991'!A1"/>
    <hyperlink ref="A29" location="'1994'!A1" display="'1994'!A1"/>
    <hyperlink ref="A32" location="'1997'!A1" display="'1997'!A1"/>
    <hyperlink ref="A35" location="'2000'!A1" display="'2000'!A1"/>
    <hyperlink ref="A38" location="'2003'!A1" display="'2003'!A1"/>
    <hyperlink ref="A5" location="'1970'!A1" display="'1970'!A1"/>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52"/>
  <sheetViews>
    <sheetView zoomScalePageLayoutView="0" workbookViewId="0" topLeftCell="A1">
      <selection activeCell="A1" sqref="A1:B2"/>
    </sheetView>
  </sheetViews>
  <sheetFormatPr defaultColWidth="9.140625" defaultRowHeight="12.75"/>
  <cols>
    <col min="1" max="1" width="31.00390625" style="0" customWidth="1"/>
    <col min="2" max="2" width="16.7109375" style="0" customWidth="1"/>
    <col min="3" max="3" width="6.57421875" style="0" customWidth="1"/>
    <col min="4" max="4" width="19.421875" style="0" customWidth="1"/>
    <col min="5" max="5" width="16.57421875" style="0" customWidth="1"/>
    <col min="6" max="6" width="15.421875" style="0" customWidth="1"/>
    <col min="7" max="7" width="17.00390625" style="0" customWidth="1"/>
  </cols>
  <sheetData>
    <row r="1" spans="1:5" ht="12.75">
      <c r="A1" s="261" t="s">
        <v>86</v>
      </c>
      <c r="B1" s="262"/>
      <c r="D1" s="265" t="s">
        <v>62</v>
      </c>
      <c r="E1" s="16" t="s">
        <v>34</v>
      </c>
    </row>
    <row r="2" spans="1:5" ht="15.75" customHeight="1" thickBot="1">
      <c r="A2" s="263"/>
      <c r="B2" s="264"/>
      <c r="D2" s="266"/>
      <c r="E2" s="17" t="s">
        <v>1</v>
      </c>
    </row>
    <row r="3" spans="1:5" ht="15">
      <c r="A3" s="40" t="s">
        <v>43</v>
      </c>
      <c r="B3" s="29" t="s">
        <v>0</v>
      </c>
      <c r="D3" s="18" t="s">
        <v>61</v>
      </c>
      <c r="E3" s="281" t="s">
        <v>227</v>
      </c>
    </row>
    <row r="4" spans="1:5" ht="15" thickBot="1">
      <c r="A4" s="33" t="s">
        <v>177</v>
      </c>
      <c r="B4" s="30" t="s">
        <v>1</v>
      </c>
      <c r="D4" s="18" t="s">
        <v>68</v>
      </c>
      <c r="E4" s="282"/>
    </row>
    <row r="5" spans="1:5" ht="13.5" thickBot="1">
      <c r="A5" s="138" t="s">
        <v>137</v>
      </c>
      <c r="B5" s="2"/>
      <c r="D5" s="21" t="s">
        <v>36</v>
      </c>
      <c r="E5" s="282"/>
    </row>
    <row r="6" spans="1:5" ht="13.5" thickBot="1">
      <c r="A6" s="14" t="s">
        <v>2</v>
      </c>
      <c r="B6" s="3"/>
      <c r="D6" s="24" t="s">
        <v>63</v>
      </c>
      <c r="E6" s="282"/>
    </row>
    <row r="7" spans="1:5" ht="12.75">
      <c r="A7" s="1" t="s">
        <v>3</v>
      </c>
      <c r="B7" s="187">
        <v>0.219084</v>
      </c>
      <c r="D7" s="24" t="s">
        <v>64</v>
      </c>
      <c r="E7" s="282"/>
    </row>
    <row r="8" spans="1:5" ht="12.75">
      <c r="A8" s="1" t="s">
        <v>4</v>
      </c>
      <c r="B8" s="188">
        <v>0.062617</v>
      </c>
      <c r="D8" s="24" t="s">
        <v>65</v>
      </c>
      <c r="E8" s="282"/>
    </row>
    <row r="9" spans="1:5" ht="12.75">
      <c r="A9" s="1" t="s">
        <v>201</v>
      </c>
      <c r="B9" s="5"/>
      <c r="D9" s="24" t="s">
        <v>66</v>
      </c>
      <c r="E9" s="282"/>
    </row>
    <row r="10" spans="1:5" ht="12.75">
      <c r="A10" s="1" t="s">
        <v>202</v>
      </c>
      <c r="B10" s="5"/>
      <c r="D10" s="24" t="s">
        <v>38</v>
      </c>
      <c r="E10" s="282"/>
    </row>
    <row r="11" spans="1:5" ht="12.75">
      <c r="A11" s="1" t="s">
        <v>53</v>
      </c>
      <c r="B11" s="5">
        <v>130</v>
      </c>
      <c r="D11" s="24" t="s">
        <v>39</v>
      </c>
      <c r="E11" s="282"/>
    </row>
    <row r="12" spans="1:5" ht="12.75">
      <c r="A12" s="1" t="s">
        <v>79</v>
      </c>
      <c r="B12" s="5">
        <v>3775871</v>
      </c>
      <c r="D12" s="24" t="s">
        <v>40</v>
      </c>
      <c r="E12" s="282"/>
    </row>
    <row r="13" spans="1:5" ht="13.5" thickBot="1">
      <c r="A13" s="1" t="s">
        <v>80</v>
      </c>
      <c r="B13" s="5">
        <v>170479</v>
      </c>
      <c r="D13" s="21" t="s">
        <v>41</v>
      </c>
      <c r="E13" s="282"/>
    </row>
    <row r="14" spans="1:5" ht="13.5" thickBot="1">
      <c r="A14" s="1" t="s">
        <v>54</v>
      </c>
      <c r="B14" s="5">
        <v>16</v>
      </c>
      <c r="D14" s="31" t="s">
        <v>42</v>
      </c>
      <c r="E14" s="283"/>
    </row>
    <row r="15" spans="1:2" ht="13.5" thickBot="1">
      <c r="A15" s="1" t="s">
        <v>203</v>
      </c>
      <c r="B15" s="5"/>
    </row>
    <row r="16" spans="1:5" ht="12.75">
      <c r="A16" s="1" t="s">
        <v>204</v>
      </c>
      <c r="B16" s="5"/>
      <c r="D16" s="267" t="s">
        <v>47</v>
      </c>
      <c r="E16" s="16" t="s">
        <v>34</v>
      </c>
    </row>
    <row r="17" spans="1:5" ht="13.5" thickBot="1">
      <c r="A17" s="6" t="s">
        <v>6</v>
      </c>
      <c r="B17" s="7">
        <f>SUM(B7:B16)</f>
        <v>3946496.281701</v>
      </c>
      <c r="D17" s="266"/>
      <c r="E17" s="26" t="s">
        <v>1</v>
      </c>
    </row>
    <row r="18" spans="1:5" ht="13.5" thickBot="1">
      <c r="A18" s="1"/>
      <c r="B18" s="3"/>
      <c r="D18" s="18" t="s">
        <v>44</v>
      </c>
      <c r="E18" s="95">
        <v>363773</v>
      </c>
    </row>
    <row r="19" spans="1:5" ht="13.5" thickBot="1">
      <c r="A19" s="15" t="s">
        <v>7</v>
      </c>
      <c r="B19" s="1"/>
      <c r="D19" s="18" t="s">
        <v>67</v>
      </c>
      <c r="E19" s="20">
        <v>1667795</v>
      </c>
    </row>
    <row r="20" spans="1:5" ht="13.5" thickBot="1">
      <c r="A20" s="9" t="s">
        <v>8</v>
      </c>
      <c r="B20" s="10">
        <v>9824</v>
      </c>
      <c r="D20" s="37" t="s">
        <v>46</v>
      </c>
      <c r="E20" s="165">
        <v>150933</v>
      </c>
    </row>
    <row r="21" spans="1:5" ht="13.5" thickBot="1">
      <c r="A21" s="9" t="s">
        <v>9</v>
      </c>
      <c r="B21" s="10">
        <v>26663</v>
      </c>
      <c r="D21" s="31" t="s">
        <v>42</v>
      </c>
      <c r="E21" s="32">
        <f>SUM(E18:E20)</f>
        <v>2182501</v>
      </c>
    </row>
    <row r="22" spans="1:4" ht="13.5" thickBot="1">
      <c r="A22" s="9" t="s">
        <v>10</v>
      </c>
      <c r="B22" s="10">
        <v>118734</v>
      </c>
      <c r="D22" s="38"/>
    </row>
    <row r="23" spans="1:5" ht="12.75">
      <c r="A23" s="9" t="s">
        <v>11</v>
      </c>
      <c r="B23" s="10">
        <v>33471</v>
      </c>
      <c r="D23" s="267" t="s">
        <v>71</v>
      </c>
      <c r="E23" s="16" t="s">
        <v>34</v>
      </c>
    </row>
    <row r="24" spans="1:5" ht="13.5" thickBot="1">
      <c r="A24" s="9" t="s">
        <v>182</v>
      </c>
      <c r="B24" s="10"/>
      <c r="D24" s="266"/>
      <c r="E24" s="26" t="s">
        <v>1</v>
      </c>
    </row>
    <row r="25" spans="1:5" ht="12.75">
      <c r="A25" s="9" t="s">
        <v>13</v>
      </c>
      <c r="B25" s="10">
        <v>0</v>
      </c>
      <c r="D25" s="18" t="s">
        <v>72</v>
      </c>
      <c r="E25" s="95">
        <v>580907</v>
      </c>
    </row>
    <row r="26" spans="1:5" ht="13.5" thickBot="1">
      <c r="A26" s="9" t="s">
        <v>200</v>
      </c>
      <c r="B26" s="10">
        <v>24275</v>
      </c>
      <c r="D26" s="18" t="s">
        <v>33</v>
      </c>
      <c r="E26" s="20">
        <v>1601594</v>
      </c>
    </row>
    <row r="27" spans="1:5" ht="13.5" thickBot="1">
      <c r="A27" s="9" t="s">
        <v>57</v>
      </c>
      <c r="B27" s="181">
        <v>9.881</v>
      </c>
      <c r="D27" s="31" t="s">
        <v>42</v>
      </c>
      <c r="E27" s="32">
        <f>SUM(E25:E26)</f>
        <v>2182501</v>
      </c>
    </row>
    <row r="28" spans="1:4" ht="13.5" thickBot="1">
      <c r="A28" s="9" t="s">
        <v>16</v>
      </c>
      <c r="B28" s="10">
        <v>1365795</v>
      </c>
      <c r="D28" s="39"/>
    </row>
    <row r="29" spans="1:6" ht="12.75">
      <c r="A29" s="9" t="s">
        <v>17</v>
      </c>
      <c r="B29" s="10">
        <v>1615180</v>
      </c>
      <c r="D29" s="212" t="s">
        <v>60</v>
      </c>
      <c r="E29" s="213"/>
      <c r="F29" s="214"/>
    </row>
    <row r="30" spans="1:6" ht="12.75">
      <c r="A30" s="9" t="s">
        <v>18</v>
      </c>
      <c r="B30" s="10">
        <v>158611</v>
      </c>
      <c r="D30" s="272" t="s">
        <v>226</v>
      </c>
      <c r="E30" s="273"/>
      <c r="F30" s="274"/>
    </row>
    <row r="31" spans="1:6" ht="12.75">
      <c r="A31" s="9" t="s">
        <v>248</v>
      </c>
      <c r="B31" s="10">
        <v>250140</v>
      </c>
      <c r="D31" s="255"/>
      <c r="E31" s="256"/>
      <c r="F31" s="257"/>
    </row>
    <row r="32" spans="1:6" ht="12.75">
      <c r="A32" s="9" t="s">
        <v>58</v>
      </c>
      <c r="B32" s="10">
        <v>840</v>
      </c>
      <c r="D32" s="255"/>
      <c r="E32" s="256"/>
      <c r="F32" s="257"/>
    </row>
    <row r="33" spans="1:6" ht="12.75">
      <c r="A33" s="9" t="s">
        <v>19</v>
      </c>
      <c r="B33" s="10">
        <v>558</v>
      </c>
      <c r="D33" s="255"/>
      <c r="E33" s="256"/>
      <c r="F33" s="257"/>
    </row>
    <row r="34" spans="1:6" ht="12.75">
      <c r="A34" s="9" t="s">
        <v>20</v>
      </c>
      <c r="B34" s="10">
        <v>39468</v>
      </c>
      <c r="D34" s="255"/>
      <c r="E34" s="256"/>
      <c r="F34" s="257"/>
    </row>
    <row r="35" spans="1:6" ht="12.75">
      <c r="A35" s="9" t="s">
        <v>185</v>
      </c>
      <c r="B35" s="10"/>
      <c r="D35" s="278"/>
      <c r="E35" s="279"/>
      <c r="F35" s="280"/>
    </row>
    <row r="36" spans="1:6" ht="12.75">
      <c r="A36" s="9" t="s">
        <v>22</v>
      </c>
      <c r="B36" s="10">
        <v>2286710</v>
      </c>
      <c r="D36" s="269"/>
      <c r="E36" s="270"/>
      <c r="F36" s="271"/>
    </row>
    <row r="37" spans="1:2" ht="12.75">
      <c r="A37" s="9" t="s">
        <v>23</v>
      </c>
      <c r="B37" s="10">
        <v>4961652</v>
      </c>
    </row>
    <row r="38" spans="1:2" ht="12.75">
      <c r="A38" s="9" t="s">
        <v>24</v>
      </c>
      <c r="B38" s="10">
        <v>15171498</v>
      </c>
    </row>
    <row r="39" ht="12.75">
      <c r="A39" s="9" t="s">
        <v>235</v>
      </c>
    </row>
    <row r="40" spans="1:2" ht="12.75">
      <c r="A40" s="9" t="s">
        <v>59</v>
      </c>
      <c r="B40" s="10">
        <v>65000</v>
      </c>
    </row>
    <row r="41" spans="1:2" ht="12.75">
      <c r="A41" s="9" t="s">
        <v>26</v>
      </c>
      <c r="B41" s="10">
        <v>71867</v>
      </c>
    </row>
    <row r="42" spans="1:2" ht="12.75">
      <c r="A42" s="9" t="s">
        <v>27</v>
      </c>
      <c r="B42" s="10">
        <v>115754</v>
      </c>
    </row>
    <row r="43" spans="1:2" ht="12.75">
      <c r="A43" s="9" t="s">
        <v>28</v>
      </c>
      <c r="B43" s="10">
        <v>127998</v>
      </c>
    </row>
    <row r="44" spans="1:2" ht="12.75">
      <c r="A44" s="9" t="s">
        <v>241</v>
      </c>
      <c r="B44" s="10"/>
    </row>
    <row r="45" spans="1:2" ht="12.75">
      <c r="A45" s="9" t="s">
        <v>186</v>
      </c>
      <c r="B45" s="10"/>
    </row>
    <row r="46" spans="1:2" ht="12.75">
      <c r="A46" s="6" t="s">
        <v>6</v>
      </c>
      <c r="B46" s="11">
        <f>SUM(B20:B45)</f>
        <v>26444047.881</v>
      </c>
    </row>
    <row r="47" spans="1:2" ht="13.5" thickBot="1">
      <c r="A47" s="1"/>
      <c r="B47" s="1"/>
    </row>
    <row r="48" spans="1:2" ht="13.5" thickBot="1">
      <c r="A48" s="14" t="s">
        <v>30</v>
      </c>
      <c r="B48" s="1"/>
    </row>
    <row r="49" spans="1:2" ht="12.75">
      <c r="A49" s="1" t="s">
        <v>30</v>
      </c>
      <c r="B49" s="8">
        <v>2182501</v>
      </c>
    </row>
    <row r="50" spans="1:2" ht="12.75">
      <c r="A50" s="1" t="s">
        <v>225</v>
      </c>
      <c r="B50" s="8"/>
    </row>
    <row r="51" spans="1:2" ht="13.5" thickBot="1">
      <c r="A51" s="1"/>
      <c r="B51" s="1"/>
    </row>
    <row r="52" spans="1:2" ht="15.75" thickBot="1">
      <c r="A52" s="13" t="s">
        <v>48</v>
      </c>
      <c r="B52" s="12">
        <f>SUM(B17+B46+B49+B50)</f>
        <v>32573045.162701</v>
      </c>
    </row>
  </sheetData>
  <sheetProtection/>
  <mergeCells count="6">
    <mergeCell ref="D30:F36"/>
    <mergeCell ref="E3:E14"/>
    <mergeCell ref="D23:D24"/>
    <mergeCell ref="A1:B2"/>
    <mergeCell ref="D1:D2"/>
    <mergeCell ref="D16:D17"/>
  </mergeCells>
  <hyperlinks>
    <hyperlink ref="A5" location="Index!A1" display="Index"/>
  </hyperlinks>
  <printOptions/>
  <pageMargins left="0.75" right="0.75" top="1" bottom="1" header="0.5" footer="0.5"/>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dimension ref="A1:F52"/>
  <sheetViews>
    <sheetView zoomScalePageLayoutView="0" workbookViewId="0" topLeftCell="A1">
      <selection activeCell="A1" sqref="A1:B2"/>
    </sheetView>
  </sheetViews>
  <sheetFormatPr defaultColWidth="9.140625" defaultRowHeight="12.75"/>
  <cols>
    <col min="1" max="1" width="31.00390625" style="0" customWidth="1"/>
    <col min="2" max="2" width="16.7109375" style="0" customWidth="1"/>
    <col min="3" max="3" width="6.57421875" style="0" customWidth="1"/>
    <col min="4" max="4" width="19.421875" style="0" customWidth="1"/>
    <col min="5" max="5" width="16.57421875" style="0" customWidth="1"/>
    <col min="6" max="6" width="15.421875" style="0" customWidth="1"/>
    <col min="7" max="7" width="17.00390625" style="0" customWidth="1"/>
  </cols>
  <sheetData>
    <row r="1" spans="1:5" ht="12.75">
      <c r="A1" s="261" t="s">
        <v>87</v>
      </c>
      <c r="B1" s="262"/>
      <c r="D1" s="265" t="s">
        <v>62</v>
      </c>
      <c r="E1" s="16" t="s">
        <v>34</v>
      </c>
    </row>
    <row r="2" spans="1:5" ht="15.75" customHeight="1" thickBot="1">
      <c r="A2" s="263"/>
      <c r="B2" s="264"/>
      <c r="D2" s="266"/>
      <c r="E2" s="17" t="s">
        <v>1</v>
      </c>
    </row>
    <row r="3" spans="1:5" ht="15">
      <c r="A3" s="40" t="s">
        <v>43</v>
      </c>
      <c r="B3" s="29" t="s">
        <v>0</v>
      </c>
      <c r="D3" s="18" t="s">
        <v>61</v>
      </c>
      <c r="E3" s="281" t="s">
        <v>227</v>
      </c>
    </row>
    <row r="4" spans="1:5" ht="15" thickBot="1">
      <c r="A4" s="33" t="s">
        <v>177</v>
      </c>
      <c r="B4" s="30" t="s">
        <v>1</v>
      </c>
      <c r="D4" s="18" t="s">
        <v>68</v>
      </c>
      <c r="E4" s="282"/>
    </row>
    <row r="5" spans="1:5" ht="13.5" thickBot="1">
      <c r="A5" s="138" t="s">
        <v>137</v>
      </c>
      <c r="B5" s="2"/>
      <c r="D5" s="21" t="s">
        <v>36</v>
      </c>
      <c r="E5" s="282"/>
    </row>
    <row r="6" spans="1:5" ht="13.5" thickBot="1">
      <c r="A6" s="14" t="s">
        <v>2</v>
      </c>
      <c r="B6" s="3"/>
      <c r="D6" s="24" t="s">
        <v>63</v>
      </c>
      <c r="E6" s="282"/>
    </row>
    <row r="7" spans="1:5" ht="12.75">
      <c r="A7" s="1" t="s">
        <v>3</v>
      </c>
      <c r="B7" s="188">
        <v>0.217655</v>
      </c>
      <c r="D7" s="24" t="s">
        <v>64</v>
      </c>
      <c r="E7" s="282"/>
    </row>
    <row r="8" spans="1:5" ht="12.75">
      <c r="A8" s="1" t="s">
        <v>4</v>
      </c>
      <c r="B8" s="188">
        <v>0.050969</v>
      </c>
      <c r="D8" s="24" t="s">
        <v>65</v>
      </c>
      <c r="E8" s="282"/>
    </row>
    <row r="9" spans="1:5" ht="12.75">
      <c r="A9" s="1" t="s">
        <v>201</v>
      </c>
      <c r="B9" s="5"/>
      <c r="D9" s="24" t="s">
        <v>66</v>
      </c>
      <c r="E9" s="282"/>
    </row>
    <row r="10" spans="1:5" ht="12.75">
      <c r="A10" s="1" t="s">
        <v>202</v>
      </c>
      <c r="B10" s="5"/>
      <c r="D10" s="24" t="s">
        <v>38</v>
      </c>
      <c r="E10" s="282"/>
    </row>
    <row r="11" spans="1:5" ht="12.75">
      <c r="A11" s="1" t="s">
        <v>53</v>
      </c>
      <c r="B11" s="5">
        <v>127</v>
      </c>
      <c r="D11" s="24" t="s">
        <v>39</v>
      </c>
      <c r="E11" s="282"/>
    </row>
    <row r="12" spans="1:5" ht="12.75">
      <c r="A12" s="1" t="s">
        <v>79</v>
      </c>
      <c r="B12" s="5">
        <v>3292078</v>
      </c>
      <c r="D12" s="24" t="s">
        <v>40</v>
      </c>
      <c r="E12" s="282"/>
    </row>
    <row r="13" spans="1:5" ht="13.5" thickBot="1">
      <c r="A13" s="1" t="s">
        <v>80</v>
      </c>
      <c r="B13" s="5">
        <v>235270</v>
      </c>
      <c r="D13" s="21" t="s">
        <v>41</v>
      </c>
      <c r="E13" s="282"/>
    </row>
    <row r="14" spans="1:5" ht="13.5" thickBot="1">
      <c r="A14" s="1" t="s">
        <v>54</v>
      </c>
      <c r="B14" s="183">
        <v>15.3</v>
      </c>
      <c r="D14" s="31" t="s">
        <v>42</v>
      </c>
      <c r="E14" s="283"/>
    </row>
    <row r="15" spans="1:2" ht="13.5" thickBot="1">
      <c r="A15" s="1" t="s">
        <v>203</v>
      </c>
      <c r="B15" s="5"/>
    </row>
    <row r="16" spans="1:5" ht="12.75">
      <c r="A16" s="1" t="s">
        <v>204</v>
      </c>
      <c r="B16" s="5"/>
      <c r="D16" s="267" t="s">
        <v>47</v>
      </c>
      <c r="E16" s="16" t="s">
        <v>34</v>
      </c>
    </row>
    <row r="17" spans="1:5" ht="13.5" thickBot="1">
      <c r="A17" s="6" t="s">
        <v>6</v>
      </c>
      <c r="B17" s="7">
        <f>SUM(B7:B16)</f>
        <v>3527490.5686239996</v>
      </c>
      <c r="D17" s="266"/>
      <c r="E17" s="26" t="s">
        <v>1</v>
      </c>
    </row>
    <row r="18" spans="1:5" ht="13.5" thickBot="1">
      <c r="A18" s="1"/>
      <c r="B18" s="3"/>
      <c r="D18" s="18" t="s">
        <v>44</v>
      </c>
      <c r="E18" s="95">
        <v>383752</v>
      </c>
    </row>
    <row r="19" spans="1:5" ht="13.5" thickBot="1">
      <c r="A19" s="15" t="s">
        <v>7</v>
      </c>
      <c r="B19" s="1"/>
      <c r="D19" s="18" t="s">
        <v>67</v>
      </c>
      <c r="E19" s="20">
        <v>1354839</v>
      </c>
    </row>
    <row r="20" spans="1:5" ht="13.5" thickBot="1">
      <c r="A20" s="9" t="s">
        <v>8</v>
      </c>
      <c r="B20" s="10">
        <v>4954</v>
      </c>
      <c r="D20" s="37" t="s">
        <v>46</v>
      </c>
      <c r="E20" s="165">
        <v>209008</v>
      </c>
    </row>
    <row r="21" spans="1:5" ht="13.5" thickBot="1">
      <c r="A21" s="9" t="s">
        <v>9</v>
      </c>
      <c r="B21" s="10">
        <v>27158</v>
      </c>
      <c r="D21" s="31" t="s">
        <v>42</v>
      </c>
      <c r="E21" s="32">
        <f>SUM(E18:E20)</f>
        <v>1947599</v>
      </c>
    </row>
    <row r="22" spans="1:4" ht="13.5" thickBot="1">
      <c r="A22" s="9" t="s">
        <v>10</v>
      </c>
      <c r="B22" s="10">
        <v>110021</v>
      </c>
      <c r="D22" s="38"/>
    </row>
    <row r="23" spans="1:5" ht="12.75">
      <c r="A23" s="9" t="s">
        <v>11</v>
      </c>
      <c r="B23" s="10">
        <v>25590</v>
      </c>
      <c r="D23" s="267" t="s">
        <v>71</v>
      </c>
      <c r="E23" s="16" t="s">
        <v>34</v>
      </c>
    </row>
    <row r="24" spans="1:5" ht="13.5" thickBot="1">
      <c r="A24" s="9" t="s">
        <v>182</v>
      </c>
      <c r="B24" s="10"/>
      <c r="D24" s="266"/>
      <c r="E24" s="26" t="s">
        <v>1</v>
      </c>
    </row>
    <row r="25" spans="1:5" ht="12.75">
      <c r="A25" s="9" t="s">
        <v>205</v>
      </c>
      <c r="B25" s="10"/>
      <c r="D25" s="18" t="s">
        <v>72</v>
      </c>
      <c r="E25" s="95">
        <v>601117</v>
      </c>
    </row>
    <row r="26" spans="1:5" ht="13.5" thickBot="1">
      <c r="A26" s="9" t="s">
        <v>200</v>
      </c>
      <c r="B26" s="10">
        <v>25760</v>
      </c>
      <c r="D26" s="18" t="s">
        <v>33</v>
      </c>
      <c r="E26" s="20">
        <v>1346482</v>
      </c>
    </row>
    <row r="27" spans="1:5" ht="13.5" thickBot="1">
      <c r="A27" s="9" t="s">
        <v>57</v>
      </c>
      <c r="B27" s="181">
        <v>13.044</v>
      </c>
      <c r="D27" s="31" t="s">
        <v>42</v>
      </c>
      <c r="E27" s="32">
        <f>SUM(E25:E26)</f>
        <v>1947599</v>
      </c>
    </row>
    <row r="28" spans="1:4" ht="13.5" thickBot="1">
      <c r="A28" s="9" t="s">
        <v>16</v>
      </c>
      <c r="B28" s="10">
        <v>1267965</v>
      </c>
      <c r="D28" s="39"/>
    </row>
    <row r="29" spans="1:6" ht="12.75">
      <c r="A29" s="9" t="s">
        <v>17</v>
      </c>
      <c r="B29" s="10">
        <v>1772554</v>
      </c>
      <c r="D29" s="212" t="s">
        <v>60</v>
      </c>
      <c r="E29" s="213"/>
      <c r="F29" s="214"/>
    </row>
    <row r="30" spans="1:6" ht="12.75">
      <c r="A30" s="9" t="s">
        <v>18</v>
      </c>
      <c r="B30" s="10">
        <v>288870</v>
      </c>
      <c r="D30" s="272" t="s">
        <v>229</v>
      </c>
      <c r="E30" s="273"/>
      <c r="F30" s="274"/>
    </row>
    <row r="31" spans="1:6" ht="12.75">
      <c r="A31" s="9" t="s">
        <v>248</v>
      </c>
      <c r="B31" s="10">
        <v>288942</v>
      </c>
      <c r="D31" s="255"/>
      <c r="E31" s="256"/>
      <c r="F31" s="257"/>
    </row>
    <row r="32" spans="1:6" ht="12.75">
      <c r="A32" s="9" t="s">
        <v>58</v>
      </c>
      <c r="B32" s="10">
        <v>0</v>
      </c>
      <c r="D32" s="255"/>
      <c r="E32" s="256"/>
      <c r="F32" s="257"/>
    </row>
    <row r="33" spans="1:6" ht="12.75">
      <c r="A33" s="9" t="s">
        <v>19</v>
      </c>
      <c r="B33" s="10">
        <v>2209</v>
      </c>
      <c r="D33" s="255"/>
      <c r="E33" s="256"/>
      <c r="F33" s="257"/>
    </row>
    <row r="34" spans="1:6" ht="12.75">
      <c r="A34" s="9" t="s">
        <v>20</v>
      </c>
      <c r="B34" s="10">
        <v>25781</v>
      </c>
      <c r="D34" s="255"/>
      <c r="E34" s="256"/>
      <c r="F34" s="257"/>
    </row>
    <row r="35" spans="1:6" ht="12.75" customHeight="1">
      <c r="A35" s="9" t="s">
        <v>185</v>
      </c>
      <c r="B35" s="10"/>
      <c r="D35" s="284"/>
      <c r="E35" s="285"/>
      <c r="F35" s="286"/>
    </row>
    <row r="36" spans="1:6" ht="12.75">
      <c r="A36" s="9" t="s">
        <v>22</v>
      </c>
      <c r="B36" s="10">
        <v>2427708</v>
      </c>
      <c r="D36" s="284"/>
      <c r="E36" s="285"/>
      <c r="F36" s="286"/>
    </row>
    <row r="37" spans="1:6" ht="12.75">
      <c r="A37" s="9" t="s">
        <v>23</v>
      </c>
      <c r="B37" s="10">
        <v>4652177</v>
      </c>
      <c r="D37" s="275"/>
      <c r="E37" s="276"/>
      <c r="F37" s="277"/>
    </row>
    <row r="38" spans="1:2" ht="12.75">
      <c r="A38" s="9" t="s">
        <v>24</v>
      </c>
      <c r="B38" s="10">
        <v>13189001</v>
      </c>
    </row>
    <row r="39" ht="12.75">
      <c r="A39" s="9" t="s">
        <v>235</v>
      </c>
    </row>
    <row r="40" spans="1:2" ht="12.75">
      <c r="A40" s="9" t="s">
        <v>59</v>
      </c>
      <c r="B40" s="10">
        <v>55000</v>
      </c>
    </row>
    <row r="41" spans="1:2" ht="12.75">
      <c r="A41" s="9" t="s">
        <v>26</v>
      </c>
      <c r="B41" s="10">
        <v>83440</v>
      </c>
    </row>
    <row r="42" spans="1:2" ht="12.75">
      <c r="A42" s="9" t="s">
        <v>27</v>
      </c>
      <c r="B42" s="10">
        <v>112244</v>
      </c>
    </row>
    <row r="43" spans="1:2" ht="12.75">
      <c r="A43" s="9" t="s">
        <v>28</v>
      </c>
      <c r="B43" s="10">
        <v>136657</v>
      </c>
    </row>
    <row r="44" spans="1:2" ht="12.75">
      <c r="A44" s="9" t="s">
        <v>240</v>
      </c>
      <c r="B44" s="10">
        <v>650</v>
      </c>
    </row>
    <row r="45" spans="1:2" ht="12.75">
      <c r="A45" s="9" t="s">
        <v>186</v>
      </c>
      <c r="B45" s="10"/>
    </row>
    <row r="46" spans="1:2" ht="12.75">
      <c r="A46" s="6" t="s">
        <v>6</v>
      </c>
      <c r="B46" s="11">
        <f>SUM(B20:B45)</f>
        <v>24496694.044</v>
      </c>
    </row>
    <row r="47" spans="1:2" ht="13.5" thickBot="1">
      <c r="A47" s="1"/>
      <c r="B47" s="1"/>
    </row>
    <row r="48" spans="1:2" ht="13.5" thickBot="1">
      <c r="A48" s="14" t="s">
        <v>30</v>
      </c>
      <c r="B48" s="1"/>
    </row>
    <row r="49" spans="1:2" ht="12.75">
      <c r="A49" s="1" t="s">
        <v>30</v>
      </c>
      <c r="B49" s="8">
        <v>1947599</v>
      </c>
    </row>
    <row r="50" spans="1:2" ht="12.75">
      <c r="A50" s="1" t="s">
        <v>225</v>
      </c>
      <c r="B50" s="8"/>
    </row>
    <row r="51" spans="1:2" ht="13.5" thickBot="1">
      <c r="A51" s="1"/>
      <c r="B51" s="1"/>
    </row>
    <row r="52" spans="1:2" ht="15.75" thickBot="1">
      <c r="A52" s="13" t="s">
        <v>48</v>
      </c>
      <c r="B52" s="12">
        <f>SUM(B17+B46+B49+B50)</f>
        <v>29971783.612624</v>
      </c>
    </row>
  </sheetData>
  <sheetProtection/>
  <mergeCells count="6">
    <mergeCell ref="D30:F37"/>
    <mergeCell ref="E3:E14"/>
    <mergeCell ref="D23:D24"/>
    <mergeCell ref="A1:B2"/>
    <mergeCell ref="D1:D2"/>
    <mergeCell ref="D16:D17"/>
  </mergeCells>
  <hyperlinks>
    <hyperlink ref="A5" location="Index!A1" display="Index"/>
  </hyperlinks>
  <printOptions/>
  <pageMargins left="0.75" right="0.75" top="1" bottom="1" header="0.5" footer="0.5"/>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dimension ref="A1:F52"/>
  <sheetViews>
    <sheetView zoomScalePageLayoutView="0" workbookViewId="0" topLeftCell="A1">
      <selection activeCell="A1" sqref="A1:B2"/>
    </sheetView>
  </sheetViews>
  <sheetFormatPr defaultColWidth="9.140625" defaultRowHeight="12.75"/>
  <cols>
    <col min="1" max="1" width="31.00390625" style="0" customWidth="1"/>
    <col min="2" max="2" width="16.7109375" style="0" customWidth="1"/>
    <col min="3" max="3" width="6.57421875" style="0" customWidth="1"/>
    <col min="4" max="4" width="19.421875" style="0" customWidth="1"/>
    <col min="5" max="5" width="16.57421875" style="0" customWidth="1"/>
    <col min="6" max="6" width="15.421875" style="0" customWidth="1"/>
    <col min="7" max="7" width="17.00390625" style="0" customWidth="1"/>
  </cols>
  <sheetData>
    <row r="1" spans="1:5" ht="12.75">
      <c r="A1" s="261" t="s">
        <v>88</v>
      </c>
      <c r="B1" s="262"/>
      <c r="D1" s="265" t="s">
        <v>62</v>
      </c>
      <c r="E1" s="16" t="s">
        <v>34</v>
      </c>
    </row>
    <row r="2" spans="1:5" ht="15.75" customHeight="1" thickBot="1">
      <c r="A2" s="263"/>
      <c r="B2" s="264"/>
      <c r="D2" s="266"/>
      <c r="E2" s="17" t="s">
        <v>1</v>
      </c>
    </row>
    <row r="3" spans="1:5" ht="15">
      <c r="A3" s="40" t="s">
        <v>43</v>
      </c>
      <c r="B3" s="29" t="s">
        <v>0</v>
      </c>
      <c r="D3" s="18" t="s">
        <v>61</v>
      </c>
      <c r="E3" s="281" t="s">
        <v>227</v>
      </c>
    </row>
    <row r="4" spans="1:5" ht="15" thickBot="1">
      <c r="A4" s="33" t="s">
        <v>177</v>
      </c>
      <c r="B4" s="30" t="s">
        <v>1</v>
      </c>
      <c r="D4" s="18" t="s">
        <v>68</v>
      </c>
      <c r="E4" s="282"/>
    </row>
    <row r="5" spans="1:5" ht="13.5" thickBot="1">
      <c r="A5" s="138" t="s">
        <v>137</v>
      </c>
      <c r="B5" s="2"/>
      <c r="D5" s="21" t="s">
        <v>36</v>
      </c>
      <c r="E5" s="282"/>
    </row>
    <row r="6" spans="1:5" ht="13.5" thickBot="1">
      <c r="A6" s="14" t="s">
        <v>2</v>
      </c>
      <c r="B6" s="3"/>
      <c r="D6" s="24" t="s">
        <v>63</v>
      </c>
      <c r="E6" s="282"/>
    </row>
    <row r="7" spans="1:5" ht="12.75">
      <c r="A7" s="1" t="s">
        <v>3</v>
      </c>
      <c r="B7" s="188">
        <v>0.199666</v>
      </c>
      <c r="D7" s="24" t="s">
        <v>64</v>
      </c>
      <c r="E7" s="282"/>
    </row>
    <row r="8" spans="1:5" ht="12.75">
      <c r="A8" s="1" t="s">
        <v>4</v>
      </c>
      <c r="B8" s="188">
        <v>0.023234</v>
      </c>
      <c r="D8" s="24" t="s">
        <v>65</v>
      </c>
      <c r="E8" s="282"/>
    </row>
    <row r="9" spans="1:5" ht="12.75">
      <c r="A9" s="1" t="s">
        <v>201</v>
      </c>
      <c r="B9" s="5"/>
      <c r="D9" s="24" t="s">
        <v>66</v>
      </c>
      <c r="E9" s="282"/>
    </row>
    <row r="10" spans="1:5" ht="12.75">
      <c r="A10" s="1" t="s">
        <v>202</v>
      </c>
      <c r="B10" s="5"/>
      <c r="D10" s="24" t="s">
        <v>38</v>
      </c>
      <c r="E10" s="282"/>
    </row>
    <row r="11" spans="1:5" ht="12.75">
      <c r="A11" s="1" t="s">
        <v>53</v>
      </c>
      <c r="B11" s="5">
        <v>72</v>
      </c>
      <c r="D11" s="24" t="s">
        <v>39</v>
      </c>
      <c r="E11" s="282"/>
    </row>
    <row r="12" spans="1:5" ht="12.75">
      <c r="A12" s="1" t="s">
        <v>79</v>
      </c>
      <c r="B12" s="5">
        <v>3193727</v>
      </c>
      <c r="D12" s="24" t="s">
        <v>40</v>
      </c>
      <c r="E12" s="282"/>
    </row>
    <row r="13" spans="1:5" ht="13.5" thickBot="1">
      <c r="A13" s="1" t="s">
        <v>80</v>
      </c>
      <c r="B13" s="5">
        <v>195770</v>
      </c>
      <c r="D13" s="21" t="s">
        <v>41</v>
      </c>
      <c r="E13" s="282"/>
    </row>
    <row r="14" spans="1:5" ht="13.5" thickBot="1">
      <c r="A14" s="1" t="s">
        <v>54</v>
      </c>
      <c r="B14" s="186">
        <v>102.36</v>
      </c>
      <c r="D14" s="31" t="s">
        <v>42</v>
      </c>
      <c r="E14" s="283"/>
    </row>
    <row r="15" spans="1:2" ht="13.5" thickBot="1">
      <c r="A15" s="1" t="s">
        <v>203</v>
      </c>
      <c r="B15" s="5"/>
    </row>
    <row r="16" spans="1:5" ht="12.75">
      <c r="A16" s="1" t="s">
        <v>204</v>
      </c>
      <c r="B16" s="5"/>
      <c r="D16" s="267" t="s">
        <v>47</v>
      </c>
      <c r="E16" s="16" t="s">
        <v>34</v>
      </c>
    </row>
    <row r="17" spans="1:5" ht="13.5" thickBot="1">
      <c r="A17" s="6" t="s">
        <v>6</v>
      </c>
      <c r="B17" s="7">
        <f>SUM(B7:B16)</f>
        <v>3389671.5829</v>
      </c>
      <c r="D17" s="266"/>
      <c r="E17" s="26" t="s">
        <v>1</v>
      </c>
    </row>
    <row r="18" spans="1:5" ht="13.5" thickBot="1">
      <c r="A18" s="1"/>
      <c r="B18" s="3"/>
      <c r="D18" s="18" t="s">
        <v>44</v>
      </c>
      <c r="E18" s="95">
        <v>481493</v>
      </c>
    </row>
    <row r="19" spans="1:5" ht="13.5" thickBot="1">
      <c r="A19" s="15" t="s">
        <v>7</v>
      </c>
      <c r="B19" s="1"/>
      <c r="D19" s="18" t="s">
        <v>67</v>
      </c>
      <c r="E19" s="20">
        <v>1473176</v>
      </c>
    </row>
    <row r="20" spans="1:5" ht="13.5" thickBot="1">
      <c r="A20" s="9" t="s">
        <v>8</v>
      </c>
      <c r="B20" s="10">
        <v>3000</v>
      </c>
      <c r="D20" s="37" t="s">
        <v>46</v>
      </c>
      <c r="E20" s="165">
        <v>207974</v>
      </c>
    </row>
    <row r="21" spans="1:5" ht="13.5" thickBot="1">
      <c r="A21" s="9" t="s">
        <v>9</v>
      </c>
      <c r="B21" s="10">
        <v>16350</v>
      </c>
      <c r="D21" s="31" t="s">
        <v>42</v>
      </c>
      <c r="E21" s="32">
        <f>SUM(E18:E20)</f>
        <v>2162643</v>
      </c>
    </row>
    <row r="22" spans="1:4" ht="13.5" thickBot="1">
      <c r="A22" s="9" t="s">
        <v>10</v>
      </c>
      <c r="B22" s="10">
        <v>130719</v>
      </c>
      <c r="D22" s="38"/>
    </row>
    <row r="23" spans="1:5" ht="12.75">
      <c r="A23" s="9" t="s">
        <v>11</v>
      </c>
      <c r="B23" s="10">
        <v>46112</v>
      </c>
      <c r="D23" s="267" t="s">
        <v>71</v>
      </c>
      <c r="E23" s="16" t="s">
        <v>34</v>
      </c>
    </row>
    <row r="24" spans="1:5" ht="13.5" thickBot="1">
      <c r="A24" s="9" t="s">
        <v>182</v>
      </c>
      <c r="B24" s="10"/>
      <c r="D24" s="266"/>
      <c r="E24" s="26" t="s">
        <v>1</v>
      </c>
    </row>
    <row r="25" spans="1:5" ht="12.75">
      <c r="A25" s="9" t="s">
        <v>205</v>
      </c>
      <c r="B25" s="10"/>
      <c r="D25" s="18" t="s">
        <v>72</v>
      </c>
      <c r="E25" s="95">
        <v>674745</v>
      </c>
    </row>
    <row r="26" spans="1:5" ht="13.5" thickBot="1">
      <c r="A26" s="9" t="s">
        <v>200</v>
      </c>
      <c r="B26" s="10">
        <v>25726</v>
      </c>
      <c r="D26" s="18" t="s">
        <v>33</v>
      </c>
      <c r="E26" s="20">
        <v>1487898</v>
      </c>
    </row>
    <row r="27" spans="1:5" ht="13.5" thickBot="1">
      <c r="A27" s="9" t="s">
        <v>57</v>
      </c>
      <c r="B27" s="181">
        <v>3.095</v>
      </c>
      <c r="D27" s="31" t="s">
        <v>42</v>
      </c>
      <c r="E27" s="32">
        <f>SUM(E25:E26)</f>
        <v>2162643</v>
      </c>
    </row>
    <row r="28" spans="1:4" ht="13.5" thickBot="1">
      <c r="A28" s="9" t="s">
        <v>16</v>
      </c>
      <c r="B28" s="10">
        <v>1388598</v>
      </c>
      <c r="D28" s="39"/>
    </row>
    <row r="29" spans="1:6" ht="12.75">
      <c r="A29" s="9" t="s">
        <v>17</v>
      </c>
      <c r="B29" s="10">
        <v>1581389</v>
      </c>
      <c r="D29" s="212" t="s">
        <v>60</v>
      </c>
      <c r="E29" s="213"/>
      <c r="F29" s="214"/>
    </row>
    <row r="30" spans="1:6" ht="12.75">
      <c r="A30" s="9" t="s">
        <v>18</v>
      </c>
      <c r="B30" s="10">
        <v>172472</v>
      </c>
      <c r="D30" s="272" t="s">
        <v>234</v>
      </c>
      <c r="E30" s="273"/>
      <c r="F30" s="274"/>
    </row>
    <row r="31" spans="1:6" ht="12.75">
      <c r="A31" s="9" t="s">
        <v>248</v>
      </c>
      <c r="B31" s="10">
        <v>228747</v>
      </c>
      <c r="D31" s="255"/>
      <c r="E31" s="256"/>
      <c r="F31" s="257"/>
    </row>
    <row r="32" spans="1:6" ht="12.75">
      <c r="A32" s="9" t="s">
        <v>206</v>
      </c>
      <c r="B32" s="10"/>
      <c r="D32" s="255"/>
      <c r="E32" s="256"/>
      <c r="F32" s="257"/>
    </row>
    <row r="33" spans="1:6" ht="12.75">
      <c r="A33" s="9" t="s">
        <v>19</v>
      </c>
      <c r="B33" s="10">
        <v>999</v>
      </c>
      <c r="D33" s="255"/>
      <c r="E33" s="256"/>
      <c r="F33" s="257"/>
    </row>
    <row r="34" spans="1:6" ht="12.75">
      <c r="A34" s="9" t="s">
        <v>20</v>
      </c>
      <c r="B34" s="10">
        <v>13463</v>
      </c>
      <c r="D34" s="255"/>
      <c r="E34" s="256"/>
      <c r="F34" s="257"/>
    </row>
    <row r="35" spans="1:6" ht="12.75">
      <c r="A35" s="9" t="s">
        <v>185</v>
      </c>
      <c r="B35" s="10"/>
      <c r="D35" s="284"/>
      <c r="E35" s="285"/>
      <c r="F35" s="286"/>
    </row>
    <row r="36" spans="1:6" ht="12.75">
      <c r="A36" s="9" t="s">
        <v>22</v>
      </c>
      <c r="B36" s="10">
        <v>2246198</v>
      </c>
      <c r="D36" s="284"/>
      <c r="E36" s="285"/>
      <c r="F36" s="286"/>
    </row>
    <row r="37" spans="1:6" ht="12.75">
      <c r="A37" s="9" t="s">
        <v>23</v>
      </c>
      <c r="B37" s="10">
        <v>4286350</v>
      </c>
      <c r="D37" s="275"/>
      <c r="E37" s="276"/>
      <c r="F37" s="277"/>
    </row>
    <row r="38" spans="1:2" ht="12.75">
      <c r="A38" s="9" t="s">
        <v>24</v>
      </c>
      <c r="B38" s="10">
        <v>13559413</v>
      </c>
    </row>
    <row r="39" ht="12.75">
      <c r="A39" s="9" t="s">
        <v>235</v>
      </c>
    </row>
    <row r="40" spans="1:2" ht="12.75">
      <c r="A40" s="9" t="s">
        <v>59</v>
      </c>
      <c r="B40" s="10">
        <v>5500</v>
      </c>
    </row>
    <row r="41" spans="1:2" ht="12.75">
      <c r="A41" s="9" t="s">
        <v>26</v>
      </c>
      <c r="B41" s="10">
        <v>115655</v>
      </c>
    </row>
    <row r="42" spans="1:2" ht="12.75">
      <c r="A42" s="9" t="s">
        <v>27</v>
      </c>
      <c r="B42" s="10">
        <v>80943</v>
      </c>
    </row>
    <row r="43" spans="1:2" ht="12.75">
      <c r="A43" s="9" t="s">
        <v>28</v>
      </c>
      <c r="B43" s="10">
        <v>135899</v>
      </c>
    </row>
    <row r="44" spans="1:2" ht="12.75">
      <c r="A44" s="9" t="s">
        <v>240</v>
      </c>
      <c r="B44" s="10">
        <v>0</v>
      </c>
    </row>
    <row r="45" spans="1:2" ht="12.75">
      <c r="A45" s="9" t="s">
        <v>186</v>
      </c>
      <c r="B45" s="10"/>
    </row>
    <row r="46" spans="1:2" ht="12.75">
      <c r="A46" s="6" t="s">
        <v>6</v>
      </c>
      <c r="B46" s="11">
        <f>SUM(B20:B45)</f>
        <v>24037536.095</v>
      </c>
    </row>
    <row r="47" spans="1:2" ht="13.5" thickBot="1">
      <c r="A47" s="1"/>
      <c r="B47" s="1"/>
    </row>
    <row r="48" spans="1:2" ht="13.5" thickBot="1">
      <c r="A48" s="14" t="s">
        <v>30</v>
      </c>
      <c r="B48" s="1"/>
    </row>
    <row r="49" spans="1:2" ht="12.75">
      <c r="A49" s="1" t="s">
        <v>30</v>
      </c>
      <c r="B49" s="8">
        <v>2162643</v>
      </c>
    </row>
    <row r="50" spans="1:2" ht="12.75">
      <c r="A50" s="1" t="s">
        <v>225</v>
      </c>
      <c r="B50" s="8"/>
    </row>
    <row r="51" spans="1:2" ht="13.5" thickBot="1">
      <c r="A51" s="1"/>
      <c r="B51" s="1"/>
    </row>
    <row r="52" spans="1:2" ht="15.75" thickBot="1">
      <c r="A52" s="13" t="s">
        <v>48</v>
      </c>
      <c r="B52" s="12">
        <f>SUM(B17+B46+B49+B50)</f>
        <v>29589850.677899998</v>
      </c>
    </row>
  </sheetData>
  <sheetProtection/>
  <mergeCells count="6">
    <mergeCell ref="D30:F37"/>
    <mergeCell ref="E3:E14"/>
    <mergeCell ref="D23:D24"/>
    <mergeCell ref="A1:B2"/>
    <mergeCell ref="D1:D2"/>
    <mergeCell ref="D16:D17"/>
  </mergeCells>
  <hyperlinks>
    <hyperlink ref="A5" location="Index!A1" display="Index"/>
  </hyperlinks>
  <printOptions/>
  <pageMargins left="0.75" right="0.75" top="1" bottom="1" header="0.5" footer="0.5"/>
  <pageSetup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dimension ref="A1:F53"/>
  <sheetViews>
    <sheetView zoomScalePageLayoutView="0" workbookViewId="0" topLeftCell="A1">
      <selection activeCell="A1" sqref="A1:B2"/>
    </sheetView>
  </sheetViews>
  <sheetFormatPr defaultColWidth="9.140625" defaultRowHeight="12.75"/>
  <cols>
    <col min="1" max="1" width="31.00390625" style="0" customWidth="1"/>
    <col min="2" max="2" width="16.7109375" style="0" customWidth="1"/>
    <col min="3" max="3" width="6.57421875" style="0" customWidth="1"/>
    <col min="4" max="4" width="19.421875" style="0" customWidth="1"/>
    <col min="5" max="5" width="16.57421875" style="0" customWidth="1"/>
    <col min="6" max="6" width="15.421875" style="0" customWidth="1"/>
    <col min="7" max="7" width="17.00390625" style="0" customWidth="1"/>
  </cols>
  <sheetData>
    <row r="1" spans="1:5" ht="12.75">
      <c r="A1" s="261" t="s">
        <v>89</v>
      </c>
      <c r="B1" s="262"/>
      <c r="D1" s="265" t="s">
        <v>62</v>
      </c>
      <c r="E1" s="16" t="s">
        <v>34</v>
      </c>
    </row>
    <row r="2" spans="1:5" ht="15.75" customHeight="1" thickBot="1">
      <c r="A2" s="263"/>
      <c r="B2" s="264"/>
      <c r="D2" s="266"/>
      <c r="E2" s="17" t="s">
        <v>1</v>
      </c>
    </row>
    <row r="3" spans="1:5" ht="15">
      <c r="A3" s="40" t="s">
        <v>43</v>
      </c>
      <c r="B3" s="29" t="s">
        <v>0</v>
      </c>
      <c r="D3" s="18" t="s">
        <v>61</v>
      </c>
      <c r="E3" s="281" t="s">
        <v>227</v>
      </c>
    </row>
    <row r="4" spans="1:5" ht="15" thickBot="1">
      <c r="A4" s="33" t="s">
        <v>177</v>
      </c>
      <c r="B4" s="30" t="s">
        <v>1</v>
      </c>
      <c r="D4" s="18" t="s">
        <v>68</v>
      </c>
      <c r="E4" s="282"/>
    </row>
    <row r="5" spans="1:5" ht="13.5" thickBot="1">
      <c r="A5" s="138" t="s">
        <v>137</v>
      </c>
      <c r="B5" s="2"/>
      <c r="D5" s="21" t="s">
        <v>36</v>
      </c>
      <c r="E5" s="282"/>
    </row>
    <row r="6" spans="1:5" ht="13.5" thickBot="1">
      <c r="A6" s="14" t="s">
        <v>2</v>
      </c>
      <c r="B6" s="3"/>
      <c r="D6" s="24" t="s">
        <v>63</v>
      </c>
      <c r="E6" s="282"/>
    </row>
    <row r="7" spans="1:5" ht="12.75">
      <c r="A7" s="1" t="s">
        <v>3</v>
      </c>
      <c r="B7" s="178">
        <v>0.18883</v>
      </c>
      <c r="D7" s="24" t="s">
        <v>64</v>
      </c>
      <c r="E7" s="282"/>
    </row>
    <row r="8" spans="1:5" ht="12.75">
      <c r="A8" s="1" t="s">
        <v>4</v>
      </c>
      <c r="B8" s="180">
        <v>0</v>
      </c>
      <c r="D8" s="24" t="s">
        <v>65</v>
      </c>
      <c r="E8" s="282"/>
    </row>
    <row r="9" spans="1:5" ht="12.75">
      <c r="A9" s="1" t="s">
        <v>201</v>
      </c>
      <c r="B9" s="5"/>
      <c r="D9" s="24" t="s">
        <v>66</v>
      </c>
      <c r="E9" s="282"/>
    </row>
    <row r="10" spans="1:5" ht="12.75">
      <c r="A10" s="1" t="s">
        <v>202</v>
      </c>
      <c r="B10" s="5"/>
      <c r="D10" s="24" t="s">
        <v>38</v>
      </c>
      <c r="E10" s="282"/>
    </row>
    <row r="11" spans="1:5" ht="12.75">
      <c r="A11" s="1" t="s">
        <v>53</v>
      </c>
      <c r="B11" s="5">
        <v>197</v>
      </c>
      <c r="D11" s="24" t="s">
        <v>39</v>
      </c>
      <c r="E11" s="282"/>
    </row>
    <row r="12" spans="1:5" ht="12.75">
      <c r="A12" s="1" t="s">
        <v>79</v>
      </c>
      <c r="B12" s="5">
        <v>2816738</v>
      </c>
      <c r="D12" s="24" t="s">
        <v>40</v>
      </c>
      <c r="E12" s="282"/>
    </row>
    <row r="13" spans="1:5" ht="13.5" thickBot="1">
      <c r="A13" s="1" t="s">
        <v>80</v>
      </c>
      <c r="B13" s="5">
        <v>209183</v>
      </c>
      <c r="D13" s="21" t="s">
        <v>41</v>
      </c>
      <c r="E13" s="282"/>
    </row>
    <row r="14" spans="1:5" ht="13.5" thickBot="1">
      <c r="A14" s="1" t="s">
        <v>54</v>
      </c>
      <c r="B14" s="189">
        <v>9.584</v>
      </c>
      <c r="D14" s="31" t="s">
        <v>42</v>
      </c>
      <c r="E14" s="283"/>
    </row>
    <row r="15" spans="1:2" ht="13.5" thickBot="1">
      <c r="A15" s="1" t="s">
        <v>203</v>
      </c>
      <c r="B15" s="5"/>
    </row>
    <row r="16" spans="1:5" ht="12.75">
      <c r="A16" s="1" t="s">
        <v>204</v>
      </c>
      <c r="B16" s="5"/>
      <c r="D16" s="267" t="s">
        <v>47</v>
      </c>
      <c r="E16" s="16" t="s">
        <v>34</v>
      </c>
    </row>
    <row r="17" spans="1:5" ht="13.5" thickBot="1">
      <c r="A17" s="6" t="s">
        <v>6</v>
      </c>
      <c r="B17" s="7">
        <f>SUM(B7:B16)</f>
        <v>3026127.7728299997</v>
      </c>
      <c r="D17" s="266"/>
      <c r="E17" s="26" t="s">
        <v>1</v>
      </c>
    </row>
    <row r="18" spans="1:5" ht="13.5" thickBot="1">
      <c r="A18" s="1"/>
      <c r="B18" s="3"/>
      <c r="D18" s="18" t="s">
        <v>44</v>
      </c>
      <c r="E18" s="95">
        <v>475237</v>
      </c>
    </row>
    <row r="19" spans="1:5" ht="13.5" thickBot="1">
      <c r="A19" s="15" t="s">
        <v>7</v>
      </c>
      <c r="B19" s="1"/>
      <c r="D19" s="18" t="s">
        <v>67</v>
      </c>
      <c r="E19" s="20">
        <v>1509710</v>
      </c>
    </row>
    <row r="20" spans="1:5" ht="13.5" thickBot="1">
      <c r="A20" s="9" t="s">
        <v>8</v>
      </c>
      <c r="B20" s="10">
        <v>1885</v>
      </c>
      <c r="D20" s="37" t="s">
        <v>46</v>
      </c>
      <c r="E20" s="165">
        <v>211947</v>
      </c>
    </row>
    <row r="21" spans="1:5" ht="13.5" thickBot="1">
      <c r="A21" s="9" t="s">
        <v>9</v>
      </c>
      <c r="B21" s="10">
        <v>30791</v>
      </c>
      <c r="D21" s="31" t="s">
        <v>42</v>
      </c>
      <c r="E21" s="32">
        <f>SUM(E18:E20)</f>
        <v>2196894</v>
      </c>
    </row>
    <row r="22" spans="1:4" ht="13.5" thickBot="1">
      <c r="A22" s="9" t="s">
        <v>10</v>
      </c>
      <c r="B22" s="10">
        <v>132226</v>
      </c>
      <c r="D22" s="38" t="s">
        <v>43</v>
      </c>
    </row>
    <row r="23" spans="1:5" ht="12.75">
      <c r="A23" s="9" t="s">
        <v>11</v>
      </c>
      <c r="B23" s="10">
        <v>49307</v>
      </c>
      <c r="D23" s="267" t="s">
        <v>71</v>
      </c>
      <c r="E23" s="16" t="s">
        <v>34</v>
      </c>
    </row>
    <row r="24" spans="1:5" ht="13.5" thickBot="1">
      <c r="A24" s="9" t="s">
        <v>182</v>
      </c>
      <c r="B24" s="10"/>
      <c r="D24" s="266"/>
      <c r="E24" s="26" t="s">
        <v>1</v>
      </c>
    </row>
    <row r="25" spans="1:5" ht="12.75">
      <c r="A25" s="9" t="s">
        <v>205</v>
      </c>
      <c r="B25" s="10"/>
      <c r="D25" s="18" t="s">
        <v>72</v>
      </c>
      <c r="E25" s="95">
        <v>720499</v>
      </c>
    </row>
    <row r="26" spans="1:5" ht="13.5" thickBot="1">
      <c r="A26" s="9" t="s">
        <v>14</v>
      </c>
      <c r="B26" s="10">
        <v>17224</v>
      </c>
      <c r="D26" s="18" t="s">
        <v>33</v>
      </c>
      <c r="E26" s="20">
        <v>1476395</v>
      </c>
    </row>
    <row r="27" spans="1:5" ht="13.5" thickBot="1">
      <c r="A27" s="9" t="s">
        <v>15</v>
      </c>
      <c r="B27" s="10">
        <v>7888</v>
      </c>
      <c r="D27" s="31" t="s">
        <v>42</v>
      </c>
      <c r="E27" s="32">
        <f>SUM(E25:E26)</f>
        <v>2196894</v>
      </c>
    </row>
    <row r="28" spans="1:4" ht="13.5" thickBot="1">
      <c r="A28" s="9" t="s">
        <v>57</v>
      </c>
      <c r="B28" s="181">
        <v>5.985</v>
      </c>
      <c r="D28" s="39"/>
    </row>
    <row r="29" spans="1:6" ht="12.75">
      <c r="A29" s="9" t="s">
        <v>16</v>
      </c>
      <c r="B29" s="10">
        <v>1457644</v>
      </c>
      <c r="D29" s="212" t="s">
        <v>60</v>
      </c>
      <c r="E29" s="213"/>
      <c r="F29" s="214"/>
    </row>
    <row r="30" spans="1:6" ht="12.75">
      <c r="A30" s="9" t="s">
        <v>17</v>
      </c>
      <c r="B30" s="10">
        <v>1829381</v>
      </c>
      <c r="D30" s="272" t="s">
        <v>228</v>
      </c>
      <c r="E30" s="273"/>
      <c r="F30" s="274"/>
    </row>
    <row r="31" spans="1:6" ht="12.75">
      <c r="A31" s="9" t="s">
        <v>18</v>
      </c>
      <c r="B31" s="10">
        <v>178111</v>
      </c>
      <c r="D31" s="255"/>
      <c r="E31" s="256"/>
      <c r="F31" s="257"/>
    </row>
    <row r="32" spans="1:6" ht="12.75">
      <c r="A32" s="9" t="s">
        <v>248</v>
      </c>
      <c r="B32" s="10">
        <v>311579</v>
      </c>
      <c r="D32" s="255"/>
      <c r="E32" s="256"/>
      <c r="F32" s="257"/>
    </row>
    <row r="33" spans="1:6" ht="12.75">
      <c r="A33" s="9" t="s">
        <v>58</v>
      </c>
      <c r="B33" s="10">
        <v>308</v>
      </c>
      <c r="D33" s="255"/>
      <c r="E33" s="256"/>
      <c r="F33" s="257"/>
    </row>
    <row r="34" spans="1:6" ht="12.75">
      <c r="A34" s="9" t="s">
        <v>19</v>
      </c>
      <c r="B34" s="10">
        <v>999</v>
      </c>
      <c r="D34" s="255"/>
      <c r="E34" s="256"/>
      <c r="F34" s="257"/>
    </row>
    <row r="35" spans="1:6" ht="12.75">
      <c r="A35" s="9" t="s">
        <v>20</v>
      </c>
      <c r="B35" s="10">
        <v>33834</v>
      </c>
      <c r="D35" s="284"/>
      <c r="E35" s="285"/>
      <c r="F35" s="286"/>
    </row>
    <row r="36" spans="1:6" ht="12.75">
      <c r="A36" s="9" t="s">
        <v>185</v>
      </c>
      <c r="B36" s="10"/>
      <c r="D36" s="284"/>
      <c r="E36" s="285"/>
      <c r="F36" s="286"/>
    </row>
    <row r="37" spans="1:6" ht="12.75">
      <c r="A37" s="9" t="s">
        <v>22</v>
      </c>
      <c r="B37" s="10">
        <v>2890699</v>
      </c>
      <c r="D37" s="275"/>
      <c r="E37" s="276"/>
      <c r="F37" s="277"/>
    </row>
    <row r="38" spans="1:2" ht="12.75">
      <c r="A38" s="9" t="s">
        <v>23</v>
      </c>
      <c r="B38" s="10">
        <v>4084238</v>
      </c>
    </row>
    <row r="39" spans="1:2" ht="12.75">
      <c r="A39" s="9" t="s">
        <v>24</v>
      </c>
      <c r="B39" s="10">
        <v>13548000</v>
      </c>
    </row>
    <row r="40" ht="12.75">
      <c r="A40" s="9" t="s">
        <v>235</v>
      </c>
    </row>
    <row r="41" spans="1:2" ht="12.75">
      <c r="A41" s="9" t="s">
        <v>59</v>
      </c>
      <c r="B41" s="10">
        <v>55500</v>
      </c>
    </row>
    <row r="42" spans="1:2" ht="12.75">
      <c r="A42" s="9" t="s">
        <v>26</v>
      </c>
      <c r="B42" s="10">
        <v>363446</v>
      </c>
    </row>
    <row r="43" spans="1:2" ht="12.75">
      <c r="A43" s="9" t="s">
        <v>27</v>
      </c>
      <c r="B43" s="10">
        <v>65714</v>
      </c>
    </row>
    <row r="44" spans="1:2" ht="12.75">
      <c r="A44" s="9" t="s">
        <v>28</v>
      </c>
      <c r="B44" s="10">
        <v>129146</v>
      </c>
    </row>
    <row r="45" spans="1:2" ht="12.75">
      <c r="A45" s="9" t="s">
        <v>240</v>
      </c>
      <c r="B45" s="10">
        <v>90</v>
      </c>
    </row>
    <row r="46" spans="1:2" ht="12.75">
      <c r="A46" s="9" t="s">
        <v>186</v>
      </c>
      <c r="B46" s="10"/>
    </row>
    <row r="47" spans="1:2" ht="12.75">
      <c r="A47" s="6" t="s">
        <v>6</v>
      </c>
      <c r="B47" s="11">
        <f>SUM(B20:B46)</f>
        <v>25188015.985</v>
      </c>
    </row>
    <row r="48" spans="1:2" ht="13.5" thickBot="1">
      <c r="A48" s="1"/>
      <c r="B48" s="1"/>
    </row>
    <row r="49" spans="1:2" ht="13.5" thickBot="1">
      <c r="A49" s="14" t="s">
        <v>30</v>
      </c>
      <c r="B49" s="1"/>
    </row>
    <row r="50" spans="1:2" ht="12.75">
      <c r="A50" s="1" t="s">
        <v>30</v>
      </c>
      <c r="B50" s="8">
        <v>2196894</v>
      </c>
    </row>
    <row r="51" spans="1:2" ht="12.75">
      <c r="A51" s="1" t="s">
        <v>225</v>
      </c>
      <c r="B51" s="8"/>
    </row>
    <row r="52" spans="1:2" ht="13.5" thickBot="1">
      <c r="A52" s="1"/>
      <c r="B52" s="1"/>
    </row>
    <row r="53" spans="1:2" ht="15.75" thickBot="1">
      <c r="A53" s="13" t="s">
        <v>48</v>
      </c>
      <c r="B53" s="12">
        <f>SUM(B17+B47+B50+B51)</f>
        <v>30411037.757829998</v>
      </c>
    </row>
  </sheetData>
  <sheetProtection/>
  <mergeCells count="6">
    <mergeCell ref="D30:F37"/>
    <mergeCell ref="E3:E14"/>
    <mergeCell ref="D23:D24"/>
    <mergeCell ref="A1:B2"/>
    <mergeCell ref="D1:D2"/>
    <mergeCell ref="D16:D17"/>
  </mergeCells>
  <hyperlinks>
    <hyperlink ref="A5" location="Index!A1" display="Index"/>
  </hyperlinks>
  <printOptions/>
  <pageMargins left="0.75" right="0.75" top="1" bottom="1" header="0.5" footer="0.5"/>
  <pageSetup horizontalDpi="600" verticalDpi="600" orientation="portrait" paperSize="9" scale="80" r:id="rId1"/>
</worksheet>
</file>

<file path=xl/worksheets/sheet14.xml><?xml version="1.0" encoding="utf-8"?>
<worksheet xmlns="http://schemas.openxmlformats.org/spreadsheetml/2006/main" xmlns:r="http://schemas.openxmlformats.org/officeDocument/2006/relationships">
  <dimension ref="A1:F54"/>
  <sheetViews>
    <sheetView zoomScalePageLayoutView="0" workbookViewId="0" topLeftCell="A1">
      <selection activeCell="A1" sqref="A1:B2"/>
    </sheetView>
  </sheetViews>
  <sheetFormatPr defaultColWidth="9.140625" defaultRowHeight="12.75"/>
  <cols>
    <col min="1" max="1" width="31.00390625" style="0" customWidth="1"/>
    <col min="2" max="2" width="16.7109375" style="0" customWidth="1"/>
    <col min="3" max="3" width="6.57421875" style="0" customWidth="1"/>
    <col min="4" max="4" width="19.421875" style="0" customWidth="1"/>
    <col min="5" max="5" width="16.57421875" style="0" customWidth="1"/>
    <col min="6" max="6" width="15.421875" style="0" customWidth="1"/>
    <col min="7" max="7" width="17.00390625" style="0" customWidth="1"/>
  </cols>
  <sheetData>
    <row r="1" spans="1:5" ht="12.75">
      <c r="A1" s="261" t="s">
        <v>90</v>
      </c>
      <c r="B1" s="262"/>
      <c r="D1" s="265" t="s">
        <v>62</v>
      </c>
      <c r="E1" s="16" t="s">
        <v>34</v>
      </c>
    </row>
    <row r="2" spans="1:5" ht="15.75" customHeight="1" thickBot="1">
      <c r="A2" s="263"/>
      <c r="B2" s="264"/>
      <c r="D2" s="266"/>
      <c r="E2" s="17" t="s">
        <v>1</v>
      </c>
    </row>
    <row r="3" spans="1:5" ht="15">
      <c r="A3" s="40" t="s">
        <v>43</v>
      </c>
      <c r="B3" s="29" t="s">
        <v>0</v>
      </c>
      <c r="D3" s="18" t="s">
        <v>61</v>
      </c>
      <c r="E3" s="281" t="s">
        <v>227</v>
      </c>
    </row>
    <row r="4" spans="1:5" ht="15" thickBot="1">
      <c r="A4" s="33" t="s">
        <v>177</v>
      </c>
      <c r="B4" s="30" t="s">
        <v>1</v>
      </c>
      <c r="D4" s="18" t="s">
        <v>35</v>
      </c>
      <c r="E4" s="282"/>
    </row>
    <row r="5" spans="1:5" ht="13.5" thickBot="1">
      <c r="A5" s="138" t="s">
        <v>137</v>
      </c>
      <c r="B5" s="2"/>
      <c r="D5" s="18" t="s">
        <v>106</v>
      </c>
      <c r="E5" s="282"/>
    </row>
    <row r="6" spans="1:5" ht="13.5" thickBot="1">
      <c r="A6" s="14" t="s">
        <v>2</v>
      </c>
      <c r="B6" s="3"/>
      <c r="D6" s="21" t="s">
        <v>36</v>
      </c>
      <c r="E6" s="282"/>
    </row>
    <row r="7" spans="1:5" ht="12.75">
      <c r="A7" s="1" t="s">
        <v>3</v>
      </c>
      <c r="B7" s="188">
        <v>0.241817</v>
      </c>
      <c r="D7" s="24" t="s">
        <v>64</v>
      </c>
      <c r="E7" s="282"/>
    </row>
    <row r="8" spans="1:5" ht="12.75">
      <c r="A8" s="1" t="s">
        <v>4</v>
      </c>
      <c r="B8" s="180">
        <v>0</v>
      </c>
      <c r="D8" s="24" t="s">
        <v>65</v>
      </c>
      <c r="E8" s="282"/>
    </row>
    <row r="9" spans="1:5" ht="12.75">
      <c r="A9" s="1" t="s">
        <v>201</v>
      </c>
      <c r="B9" s="4"/>
      <c r="D9" s="24" t="s">
        <v>66</v>
      </c>
      <c r="E9" s="282"/>
    </row>
    <row r="10" spans="1:5" ht="12.75">
      <c r="A10" s="1" t="s">
        <v>202</v>
      </c>
      <c r="B10" s="4"/>
      <c r="D10" s="24" t="s">
        <v>38</v>
      </c>
      <c r="E10" s="282"/>
    </row>
    <row r="11" spans="1:5" ht="12.75">
      <c r="A11" s="1" t="s">
        <v>53</v>
      </c>
      <c r="B11" s="5">
        <v>166</v>
      </c>
      <c r="D11" s="24" t="s">
        <v>39</v>
      </c>
      <c r="E11" s="282"/>
    </row>
    <row r="12" spans="1:5" ht="12.75">
      <c r="A12" s="1" t="s">
        <v>79</v>
      </c>
      <c r="B12" s="5">
        <v>2386318</v>
      </c>
      <c r="D12" s="24" t="s">
        <v>40</v>
      </c>
      <c r="E12" s="282"/>
    </row>
    <row r="13" spans="1:5" ht="13.5" thickBot="1">
      <c r="A13" s="1" t="s">
        <v>80</v>
      </c>
      <c r="B13" s="5">
        <v>234807</v>
      </c>
      <c r="D13" s="21" t="s">
        <v>41</v>
      </c>
      <c r="E13" s="282"/>
    </row>
    <row r="14" spans="1:5" ht="13.5" thickBot="1">
      <c r="A14" s="1" t="s">
        <v>54</v>
      </c>
      <c r="B14" s="189">
        <v>14.379</v>
      </c>
      <c r="D14" s="31" t="s">
        <v>42</v>
      </c>
      <c r="E14" s="283"/>
    </row>
    <row r="15" spans="1:2" ht="13.5" thickBot="1">
      <c r="A15" s="1" t="s">
        <v>203</v>
      </c>
      <c r="B15" s="5"/>
    </row>
    <row r="16" spans="1:5" ht="12.75">
      <c r="A16" s="1" t="s">
        <v>204</v>
      </c>
      <c r="B16" s="5"/>
      <c r="D16" s="267" t="s">
        <v>47</v>
      </c>
      <c r="E16" s="16" t="s">
        <v>34</v>
      </c>
    </row>
    <row r="17" spans="1:5" ht="13.5" thickBot="1">
      <c r="A17" s="6" t="s">
        <v>6</v>
      </c>
      <c r="B17" s="7">
        <f>SUM(B7:B16)</f>
        <v>2621305.620817</v>
      </c>
      <c r="D17" s="266"/>
      <c r="E17" s="26" t="s">
        <v>1</v>
      </c>
    </row>
    <row r="18" spans="1:5" ht="13.5" thickBot="1">
      <c r="A18" s="1"/>
      <c r="B18" s="3"/>
      <c r="D18" s="18" t="s">
        <v>44</v>
      </c>
      <c r="E18" s="95">
        <v>427792</v>
      </c>
    </row>
    <row r="19" spans="1:5" ht="13.5" thickBot="1">
      <c r="A19" s="15" t="s">
        <v>7</v>
      </c>
      <c r="B19" s="1"/>
      <c r="D19" s="18" t="s">
        <v>67</v>
      </c>
      <c r="E19" s="20">
        <v>1594735</v>
      </c>
    </row>
    <row r="20" spans="1:5" ht="13.5" thickBot="1">
      <c r="A20" s="9" t="s">
        <v>236</v>
      </c>
      <c r="B20" s="1">
        <v>180</v>
      </c>
      <c r="D20" s="37" t="s">
        <v>46</v>
      </c>
      <c r="E20" s="165">
        <v>221857</v>
      </c>
    </row>
    <row r="21" spans="1:5" ht="13.5" thickBot="1">
      <c r="A21" s="9" t="s">
        <v>8</v>
      </c>
      <c r="B21" s="10">
        <v>6220</v>
      </c>
      <c r="D21" s="31" t="s">
        <v>42</v>
      </c>
      <c r="E21" s="32">
        <f>SUM(E18:E20)</f>
        <v>2244384</v>
      </c>
    </row>
    <row r="22" spans="1:4" ht="13.5" thickBot="1">
      <c r="A22" s="9" t="s">
        <v>9</v>
      </c>
      <c r="B22" s="10">
        <v>22493</v>
      </c>
      <c r="D22" s="38"/>
    </row>
    <row r="23" spans="1:5" ht="12.75">
      <c r="A23" s="9" t="s">
        <v>10</v>
      </c>
      <c r="B23" s="10">
        <v>129924</v>
      </c>
      <c r="D23" s="267" t="s">
        <v>71</v>
      </c>
      <c r="E23" s="16" t="s">
        <v>34</v>
      </c>
    </row>
    <row r="24" spans="1:5" ht="13.5" thickBot="1">
      <c r="A24" s="9" t="s">
        <v>11</v>
      </c>
      <c r="B24" s="10">
        <v>23957</v>
      </c>
      <c r="D24" s="266"/>
      <c r="E24" s="26" t="s">
        <v>1</v>
      </c>
    </row>
    <row r="25" spans="1:5" ht="12.75">
      <c r="A25" s="9" t="s">
        <v>182</v>
      </c>
      <c r="B25" s="10"/>
      <c r="D25" s="18" t="s">
        <v>72</v>
      </c>
      <c r="E25" s="95">
        <v>802489</v>
      </c>
    </row>
    <row r="26" spans="1:5" ht="13.5" thickBot="1">
      <c r="A26" s="9" t="s">
        <v>205</v>
      </c>
      <c r="B26" s="10"/>
      <c r="D26" s="18" t="s">
        <v>33</v>
      </c>
      <c r="E26" s="20">
        <v>1441895</v>
      </c>
    </row>
    <row r="27" spans="1:5" ht="13.5" thickBot="1">
      <c r="A27" s="9" t="s">
        <v>14</v>
      </c>
      <c r="B27" s="10">
        <v>10338</v>
      </c>
      <c r="D27" s="31" t="s">
        <v>42</v>
      </c>
      <c r="E27" s="32">
        <f>SUM(E25:E26)</f>
        <v>2244384</v>
      </c>
    </row>
    <row r="28" spans="1:6" ht="13.5" thickBot="1">
      <c r="A28" s="9" t="s">
        <v>15</v>
      </c>
      <c r="B28" s="10">
        <v>4562</v>
      </c>
      <c r="D28" s="39"/>
      <c r="F28" s="215"/>
    </row>
    <row r="29" spans="1:6" ht="12.75">
      <c r="A29" s="9" t="s">
        <v>57</v>
      </c>
      <c r="B29" s="184">
        <v>8.1</v>
      </c>
      <c r="D29" s="212" t="s">
        <v>60</v>
      </c>
      <c r="E29" s="213"/>
      <c r="F29" s="214"/>
    </row>
    <row r="30" spans="1:6" ht="12.75" customHeight="1">
      <c r="A30" s="9" t="s">
        <v>16</v>
      </c>
      <c r="B30" s="10">
        <v>1482793</v>
      </c>
      <c r="D30" s="272" t="s">
        <v>234</v>
      </c>
      <c r="E30" s="273"/>
      <c r="F30" s="274"/>
    </row>
    <row r="31" spans="1:6" ht="12.75">
      <c r="A31" s="9" t="s">
        <v>17</v>
      </c>
      <c r="B31" s="10">
        <v>1591945</v>
      </c>
      <c r="D31" s="255"/>
      <c r="E31" s="256"/>
      <c r="F31" s="257"/>
    </row>
    <row r="32" spans="1:6" ht="12.75">
      <c r="A32" s="9" t="s">
        <v>18</v>
      </c>
      <c r="B32" s="10">
        <v>184421</v>
      </c>
      <c r="D32" s="255"/>
      <c r="E32" s="256"/>
      <c r="F32" s="257"/>
    </row>
    <row r="33" spans="1:6" ht="12.75">
      <c r="A33" s="9" t="s">
        <v>248</v>
      </c>
      <c r="B33" s="10">
        <v>375482</v>
      </c>
      <c r="D33" s="255"/>
      <c r="E33" s="256"/>
      <c r="F33" s="257"/>
    </row>
    <row r="34" spans="1:6" ht="12.75">
      <c r="A34" s="9" t="s">
        <v>58</v>
      </c>
      <c r="B34" s="10">
        <v>0</v>
      </c>
      <c r="D34" s="255"/>
      <c r="E34" s="256"/>
      <c r="F34" s="257"/>
    </row>
    <row r="35" spans="1:6" ht="12.75">
      <c r="A35" s="9" t="s">
        <v>19</v>
      </c>
      <c r="B35" s="10">
        <v>2163</v>
      </c>
      <c r="D35" s="284"/>
      <c r="E35" s="285"/>
      <c r="F35" s="286"/>
    </row>
    <row r="36" spans="1:6" ht="12.75">
      <c r="A36" s="9" t="s">
        <v>20</v>
      </c>
      <c r="B36" s="10">
        <v>50183</v>
      </c>
      <c r="D36" s="284"/>
      <c r="E36" s="285"/>
      <c r="F36" s="286"/>
    </row>
    <row r="37" spans="1:6" ht="12.75">
      <c r="A37" s="9" t="s">
        <v>185</v>
      </c>
      <c r="B37" s="10"/>
      <c r="D37" s="275"/>
      <c r="E37" s="276"/>
      <c r="F37" s="277"/>
    </row>
    <row r="38" spans="1:2" ht="12.75">
      <c r="A38" s="9" t="s">
        <v>22</v>
      </c>
      <c r="B38" s="10">
        <v>2324825</v>
      </c>
    </row>
    <row r="39" spans="1:2" ht="12.75">
      <c r="A39" s="9" t="s">
        <v>23</v>
      </c>
      <c r="B39" s="10">
        <v>4169302</v>
      </c>
    </row>
    <row r="40" spans="1:2" ht="12.75">
      <c r="A40" s="9" t="s">
        <v>24</v>
      </c>
      <c r="B40" s="10">
        <v>14153591</v>
      </c>
    </row>
    <row r="41" ht="12.75">
      <c r="A41" s="9" t="s">
        <v>235</v>
      </c>
    </row>
    <row r="42" spans="1:2" ht="12.75">
      <c r="A42" s="9" t="s">
        <v>59</v>
      </c>
      <c r="B42" s="10">
        <v>70000</v>
      </c>
    </row>
    <row r="43" spans="1:2" ht="12.75">
      <c r="A43" s="9" t="s">
        <v>26</v>
      </c>
      <c r="B43" s="10">
        <v>245349</v>
      </c>
    </row>
    <row r="44" spans="1:2" ht="12.75">
      <c r="A44" s="9" t="s">
        <v>27</v>
      </c>
      <c r="B44" s="10">
        <v>45644</v>
      </c>
    </row>
    <row r="45" spans="1:2" ht="12.75">
      <c r="A45" s="9" t="s">
        <v>28</v>
      </c>
      <c r="B45" s="10">
        <v>160009</v>
      </c>
    </row>
    <row r="46" spans="1:2" ht="12.75">
      <c r="A46" s="9" t="s">
        <v>240</v>
      </c>
      <c r="B46" s="10">
        <v>156</v>
      </c>
    </row>
    <row r="47" spans="1:2" ht="12.75">
      <c r="A47" s="9" t="s">
        <v>186</v>
      </c>
      <c r="B47" s="10"/>
    </row>
    <row r="48" spans="1:2" ht="12.75">
      <c r="A48" s="6" t="s">
        <v>6</v>
      </c>
      <c r="B48" s="11">
        <f>SUM(B21:B47)</f>
        <v>25053365.1</v>
      </c>
    </row>
    <row r="49" spans="1:2" ht="13.5" thickBot="1">
      <c r="A49" s="1"/>
      <c r="B49" s="1"/>
    </row>
    <row r="50" spans="1:2" ht="13.5" thickBot="1">
      <c r="A50" s="14" t="s">
        <v>30</v>
      </c>
      <c r="B50" s="1"/>
    </row>
    <row r="51" spans="1:2" ht="12.75">
      <c r="A51" s="1" t="s">
        <v>30</v>
      </c>
      <c r="B51" s="8">
        <v>2244384</v>
      </c>
    </row>
    <row r="52" spans="1:2" ht="12.75">
      <c r="A52" s="1" t="s">
        <v>225</v>
      </c>
      <c r="B52" s="8"/>
    </row>
    <row r="53" spans="1:2" ht="13.5" thickBot="1">
      <c r="A53" s="1"/>
      <c r="B53" s="1"/>
    </row>
    <row r="54" spans="1:2" ht="15.75" thickBot="1">
      <c r="A54" s="13" t="s">
        <v>48</v>
      </c>
      <c r="B54" s="12">
        <f>SUM(B17+B48+B51+B52)</f>
        <v>29919054.720817</v>
      </c>
    </row>
  </sheetData>
  <sheetProtection/>
  <mergeCells count="6">
    <mergeCell ref="D30:F37"/>
    <mergeCell ref="E3:E14"/>
    <mergeCell ref="D23:D24"/>
    <mergeCell ref="A1:B2"/>
    <mergeCell ref="D1:D2"/>
    <mergeCell ref="D16:D17"/>
  </mergeCells>
  <hyperlinks>
    <hyperlink ref="A5" location="Index!A1" display="Index"/>
  </hyperlinks>
  <printOptions/>
  <pageMargins left="0.75" right="0.75" top="1" bottom="1" header="0.5" footer="0.5"/>
  <pageSetup horizontalDpi="600" verticalDpi="600" orientation="portrait" paperSize="9" scale="80" r:id="rId1"/>
  <ignoredErrors>
    <ignoredError sqref="B48" formulaRange="1"/>
  </ignoredErrors>
</worksheet>
</file>

<file path=xl/worksheets/sheet15.xml><?xml version="1.0" encoding="utf-8"?>
<worksheet xmlns="http://schemas.openxmlformats.org/spreadsheetml/2006/main" xmlns:r="http://schemas.openxmlformats.org/officeDocument/2006/relationships">
  <dimension ref="A1:F53"/>
  <sheetViews>
    <sheetView zoomScalePageLayoutView="0" workbookViewId="0" topLeftCell="A1">
      <selection activeCell="A1" sqref="A1:B2"/>
    </sheetView>
  </sheetViews>
  <sheetFormatPr defaultColWidth="9.140625" defaultRowHeight="12.75"/>
  <cols>
    <col min="1" max="1" width="31.00390625" style="0" customWidth="1"/>
    <col min="2" max="2" width="16.7109375" style="0" customWidth="1"/>
    <col min="3" max="3" width="6.57421875" style="0" customWidth="1"/>
    <col min="4" max="4" width="19.421875" style="0" customWidth="1"/>
    <col min="5" max="5" width="16.57421875" style="0" customWidth="1"/>
    <col min="6" max="6" width="15.421875" style="0" customWidth="1"/>
    <col min="7" max="7" width="17.00390625" style="0" customWidth="1"/>
  </cols>
  <sheetData>
    <row r="1" spans="1:5" ht="12.75">
      <c r="A1" s="261" t="s">
        <v>91</v>
      </c>
      <c r="B1" s="262"/>
      <c r="D1" s="265" t="s">
        <v>62</v>
      </c>
      <c r="E1" s="16" t="s">
        <v>34</v>
      </c>
    </row>
    <row r="2" spans="1:5" ht="15.75" customHeight="1" thickBot="1">
      <c r="A2" s="263"/>
      <c r="B2" s="264"/>
      <c r="D2" s="266"/>
      <c r="E2" s="17" t="s">
        <v>1</v>
      </c>
    </row>
    <row r="3" spans="1:5" ht="15">
      <c r="A3" s="40" t="s">
        <v>43</v>
      </c>
      <c r="B3" s="29" t="s">
        <v>0</v>
      </c>
      <c r="D3" s="18" t="s">
        <v>61</v>
      </c>
      <c r="E3" s="20">
        <v>0</v>
      </c>
    </row>
    <row r="4" spans="1:5" ht="15" thickBot="1">
      <c r="A4" s="33" t="s">
        <v>177</v>
      </c>
      <c r="B4" s="30" t="s">
        <v>1</v>
      </c>
      <c r="D4" s="18" t="s">
        <v>221</v>
      </c>
      <c r="E4" s="20">
        <v>1398151</v>
      </c>
    </row>
    <row r="5" spans="1:5" ht="13.5" thickBot="1">
      <c r="A5" s="138" t="s">
        <v>137</v>
      </c>
      <c r="B5" s="2"/>
      <c r="D5" s="18" t="s">
        <v>106</v>
      </c>
      <c r="E5" s="20">
        <v>34615</v>
      </c>
    </row>
    <row r="6" spans="1:5" ht="13.5" thickBot="1">
      <c r="A6" s="14" t="s">
        <v>2</v>
      </c>
      <c r="B6" s="3"/>
      <c r="D6" s="21" t="s">
        <v>36</v>
      </c>
      <c r="E6" s="22">
        <f>SUM(E3:E5)</f>
        <v>1432766</v>
      </c>
    </row>
    <row r="7" spans="1:5" ht="12.75">
      <c r="A7" s="1" t="s">
        <v>3</v>
      </c>
      <c r="B7" s="188">
        <v>0.300673</v>
      </c>
      <c r="D7" s="24" t="s">
        <v>64</v>
      </c>
      <c r="E7" s="25">
        <v>353773</v>
      </c>
    </row>
    <row r="8" spans="1:5" ht="12.75">
      <c r="A8" s="1" t="s">
        <v>4</v>
      </c>
      <c r="B8" s="188">
        <v>0.000971</v>
      </c>
      <c r="D8" s="24" t="s">
        <v>65</v>
      </c>
      <c r="E8" s="25">
        <v>119432</v>
      </c>
    </row>
    <row r="9" spans="1:5" ht="12.75">
      <c r="A9" s="1" t="s">
        <v>201</v>
      </c>
      <c r="B9" s="5"/>
      <c r="D9" s="24" t="s">
        <v>66</v>
      </c>
      <c r="E9" s="25">
        <v>108088</v>
      </c>
    </row>
    <row r="10" spans="1:5" ht="12.75">
      <c r="A10" s="1" t="s">
        <v>202</v>
      </c>
      <c r="B10" s="5"/>
      <c r="D10" s="24" t="s">
        <v>38</v>
      </c>
      <c r="E10" s="25">
        <v>6487</v>
      </c>
    </row>
    <row r="11" spans="1:5" ht="12.75">
      <c r="A11" s="1" t="s">
        <v>53</v>
      </c>
      <c r="B11" s="5">
        <v>156</v>
      </c>
      <c r="D11" s="24" t="s">
        <v>39</v>
      </c>
      <c r="E11" s="25">
        <v>72234</v>
      </c>
    </row>
    <row r="12" spans="1:5" ht="12.75">
      <c r="A12" s="1" t="s">
        <v>180</v>
      </c>
      <c r="B12" s="5">
        <v>2203224</v>
      </c>
      <c r="D12" s="24" t="s">
        <v>40</v>
      </c>
      <c r="E12" s="25">
        <v>380751</v>
      </c>
    </row>
    <row r="13" spans="1:5" ht="13.5" thickBot="1">
      <c r="A13" s="1" t="s">
        <v>54</v>
      </c>
      <c r="B13" s="189">
        <v>10.904</v>
      </c>
      <c r="D13" s="21" t="s">
        <v>41</v>
      </c>
      <c r="E13" s="22">
        <f>SUM(E7:E12)</f>
        <v>1040765</v>
      </c>
    </row>
    <row r="14" spans="1:5" ht="13.5" thickBot="1">
      <c r="A14" s="1" t="s">
        <v>203</v>
      </c>
      <c r="B14" s="5"/>
      <c r="D14" s="31" t="s">
        <v>42</v>
      </c>
      <c r="E14" s="32">
        <f>E13+E6</f>
        <v>2473531</v>
      </c>
    </row>
    <row r="15" spans="1:2" ht="13.5" thickBot="1">
      <c r="A15" s="1" t="s">
        <v>204</v>
      </c>
      <c r="B15" s="5"/>
    </row>
    <row r="16" spans="1:5" ht="12.75">
      <c r="A16" s="6" t="s">
        <v>6</v>
      </c>
      <c r="B16" s="7">
        <f>SUM(B7:B15)</f>
        <v>2203391.2056440003</v>
      </c>
      <c r="D16" s="267" t="s">
        <v>47</v>
      </c>
      <c r="E16" s="16" t="s">
        <v>34</v>
      </c>
    </row>
    <row r="17" spans="1:5" ht="13.5" thickBot="1">
      <c r="A17" s="1"/>
      <c r="B17" s="3"/>
      <c r="D17" s="266"/>
      <c r="E17" s="26" t="s">
        <v>1</v>
      </c>
    </row>
    <row r="18" spans="1:5" ht="13.5" thickBot="1">
      <c r="A18" s="15" t="s">
        <v>7</v>
      </c>
      <c r="B18" s="1"/>
      <c r="D18" s="18" t="s">
        <v>44</v>
      </c>
      <c r="E18" s="27">
        <v>496352</v>
      </c>
    </row>
    <row r="19" spans="1:5" ht="12.75">
      <c r="A19" s="9" t="s">
        <v>236</v>
      </c>
      <c r="B19" s="225">
        <v>256</v>
      </c>
      <c r="D19" s="18" t="s">
        <v>67</v>
      </c>
      <c r="E19" s="20">
        <v>1752219</v>
      </c>
    </row>
    <row r="20" spans="1:5" ht="13.5" thickBot="1">
      <c r="A20" s="9" t="s">
        <v>8</v>
      </c>
      <c r="B20" s="10">
        <v>1958</v>
      </c>
      <c r="D20" s="37" t="s">
        <v>46</v>
      </c>
      <c r="E20" s="165">
        <v>224960</v>
      </c>
    </row>
    <row r="21" spans="1:5" ht="13.5" thickBot="1">
      <c r="A21" s="9" t="s">
        <v>9</v>
      </c>
      <c r="B21" s="10">
        <v>22585</v>
      </c>
      <c r="D21" s="31" t="s">
        <v>42</v>
      </c>
      <c r="E21" s="32">
        <f>SUM(E18:E20)</f>
        <v>2473531</v>
      </c>
    </row>
    <row r="22" spans="1:4" ht="13.5" thickBot="1">
      <c r="A22" s="9" t="s">
        <v>10</v>
      </c>
      <c r="B22" s="10">
        <v>97944</v>
      </c>
      <c r="D22" s="38"/>
    </row>
    <row r="23" spans="1:5" ht="12.75">
      <c r="A23" s="9" t="s">
        <v>11</v>
      </c>
      <c r="B23" s="10">
        <v>23917</v>
      </c>
      <c r="D23" s="267" t="s">
        <v>71</v>
      </c>
      <c r="E23" s="16" t="s">
        <v>34</v>
      </c>
    </row>
    <row r="24" spans="1:5" ht="13.5" thickBot="1">
      <c r="A24" s="9" t="s">
        <v>182</v>
      </c>
      <c r="B24" s="10"/>
      <c r="D24" s="266"/>
      <c r="E24" s="26" t="s">
        <v>1</v>
      </c>
    </row>
    <row r="25" spans="1:5" ht="12.75">
      <c r="A25" s="9" t="s">
        <v>205</v>
      </c>
      <c r="B25" s="10"/>
      <c r="D25" s="216" t="s">
        <v>72</v>
      </c>
      <c r="E25" s="217">
        <v>859595</v>
      </c>
    </row>
    <row r="26" spans="1:5" ht="13.5" thickBot="1">
      <c r="A26" s="9" t="s">
        <v>14</v>
      </c>
      <c r="B26" s="10">
        <v>11444</v>
      </c>
      <c r="D26" s="218" t="s">
        <v>33</v>
      </c>
      <c r="E26" s="219">
        <v>1613936</v>
      </c>
    </row>
    <row r="27" spans="1:5" ht="13.5" thickBot="1">
      <c r="A27" s="9" t="s">
        <v>15</v>
      </c>
      <c r="B27" s="10">
        <v>5589</v>
      </c>
      <c r="D27" s="31" t="s">
        <v>42</v>
      </c>
      <c r="E27" s="32">
        <f>SUM(E25:E26)</f>
        <v>2473531</v>
      </c>
    </row>
    <row r="28" spans="1:4" ht="13.5" thickBot="1">
      <c r="A28" s="9" t="s">
        <v>57</v>
      </c>
      <c r="B28" s="181">
        <v>0.435</v>
      </c>
      <c r="D28" s="39"/>
    </row>
    <row r="29" spans="1:6" ht="12.75">
      <c r="A29" s="9" t="s">
        <v>16</v>
      </c>
      <c r="B29" s="10">
        <v>1496786</v>
      </c>
      <c r="D29" s="212" t="s">
        <v>60</v>
      </c>
      <c r="E29" s="213"/>
      <c r="F29" s="214"/>
    </row>
    <row r="30" spans="1:6" ht="12.75">
      <c r="A30" s="9" t="s">
        <v>17</v>
      </c>
      <c r="B30" s="10">
        <v>1459568</v>
      </c>
      <c r="D30" s="272" t="s">
        <v>231</v>
      </c>
      <c r="E30" s="273"/>
      <c r="F30" s="274"/>
    </row>
    <row r="31" spans="1:6" ht="12.75">
      <c r="A31" s="9" t="s">
        <v>18</v>
      </c>
      <c r="B31" s="10">
        <v>206515</v>
      </c>
      <c r="D31" s="255"/>
      <c r="E31" s="256"/>
      <c r="F31" s="257"/>
    </row>
    <row r="32" spans="1:6" ht="12.75">
      <c r="A32" s="9" t="s">
        <v>248</v>
      </c>
      <c r="B32" s="10">
        <v>273508</v>
      </c>
      <c r="D32" s="255"/>
      <c r="E32" s="256"/>
      <c r="F32" s="257"/>
    </row>
    <row r="33" spans="1:6" ht="12.75">
      <c r="A33" s="9" t="s">
        <v>206</v>
      </c>
      <c r="B33" s="10"/>
      <c r="D33" s="255"/>
      <c r="E33" s="256"/>
      <c r="F33" s="257"/>
    </row>
    <row r="34" spans="1:6" ht="12.75">
      <c r="A34" s="9" t="s">
        <v>19</v>
      </c>
      <c r="B34" s="10">
        <v>1008</v>
      </c>
      <c r="D34" s="255"/>
      <c r="E34" s="256"/>
      <c r="F34" s="257"/>
    </row>
    <row r="35" spans="1:6" ht="12.75">
      <c r="A35" s="9" t="s">
        <v>20</v>
      </c>
      <c r="B35" s="10">
        <v>16799</v>
      </c>
      <c r="D35" s="278"/>
      <c r="E35" s="279"/>
      <c r="F35" s="280"/>
    </row>
    <row r="36" spans="1:6" ht="12.75">
      <c r="A36" s="9" t="s">
        <v>185</v>
      </c>
      <c r="B36" s="10"/>
      <c r="D36" s="269"/>
      <c r="E36" s="270"/>
      <c r="F36" s="271"/>
    </row>
    <row r="37" spans="1:2" ht="12.75">
      <c r="A37" s="9" t="s">
        <v>22</v>
      </c>
      <c r="B37" s="10">
        <v>2254032</v>
      </c>
    </row>
    <row r="38" spans="1:2" ht="12.75">
      <c r="A38" s="9" t="s">
        <v>23</v>
      </c>
      <c r="B38" s="10">
        <v>4359349</v>
      </c>
    </row>
    <row r="39" spans="1:2" ht="12.75">
      <c r="A39" s="9" t="s">
        <v>24</v>
      </c>
      <c r="B39" s="10">
        <v>15488875</v>
      </c>
    </row>
    <row r="40" ht="12.75">
      <c r="A40" s="9" t="s">
        <v>235</v>
      </c>
    </row>
    <row r="41" spans="1:2" ht="12.75">
      <c r="A41" s="9" t="s">
        <v>59</v>
      </c>
      <c r="B41" s="10">
        <v>81000</v>
      </c>
    </row>
    <row r="42" spans="1:2" ht="12.75">
      <c r="A42" s="9" t="s">
        <v>26</v>
      </c>
      <c r="B42" s="10">
        <v>234403</v>
      </c>
    </row>
    <row r="43" spans="1:2" ht="12.75">
      <c r="A43" s="9" t="s">
        <v>27</v>
      </c>
      <c r="B43" s="10">
        <v>64055</v>
      </c>
    </row>
    <row r="44" spans="1:2" ht="12.75">
      <c r="A44" s="9" t="s">
        <v>28</v>
      </c>
      <c r="B44" s="10">
        <v>148357</v>
      </c>
    </row>
    <row r="45" spans="1:2" ht="12.75">
      <c r="A45" s="9" t="s">
        <v>240</v>
      </c>
      <c r="B45" s="10">
        <v>1090</v>
      </c>
    </row>
    <row r="46" spans="1:2" ht="12.75">
      <c r="A46" s="9" t="s">
        <v>186</v>
      </c>
      <c r="B46" s="10"/>
    </row>
    <row r="47" spans="1:2" ht="12.75">
      <c r="A47" s="6" t="s">
        <v>6</v>
      </c>
      <c r="B47" s="11">
        <f>SUM(B20:B46)</f>
        <v>26248782.435000002</v>
      </c>
    </row>
    <row r="48" spans="1:2" ht="13.5" thickBot="1">
      <c r="A48" s="1"/>
      <c r="B48" s="1"/>
    </row>
    <row r="49" spans="1:2" ht="13.5" thickBot="1">
      <c r="A49" s="14" t="s">
        <v>30</v>
      </c>
      <c r="B49" s="1"/>
    </row>
    <row r="50" spans="1:2" ht="12.75">
      <c r="A50" s="1" t="s">
        <v>30</v>
      </c>
      <c r="B50" s="8">
        <v>2473531</v>
      </c>
    </row>
    <row r="51" spans="1:2" ht="12.75">
      <c r="A51" s="1" t="s">
        <v>225</v>
      </c>
      <c r="B51" s="8"/>
    </row>
    <row r="52" spans="1:2" ht="13.5" thickBot="1">
      <c r="A52" s="1"/>
      <c r="B52" s="1"/>
    </row>
    <row r="53" spans="1:2" ht="15.75" thickBot="1">
      <c r="A53" s="13" t="s">
        <v>48</v>
      </c>
      <c r="B53" s="12">
        <f>SUM(B16+B47+B50+B51)</f>
        <v>30925704.640644003</v>
      </c>
    </row>
  </sheetData>
  <sheetProtection/>
  <mergeCells count="5">
    <mergeCell ref="D30:F36"/>
    <mergeCell ref="D23:D24"/>
    <mergeCell ref="A1:B2"/>
    <mergeCell ref="D1:D2"/>
    <mergeCell ref="D16:D17"/>
  </mergeCells>
  <hyperlinks>
    <hyperlink ref="A5" location="Index!A1" display="Index"/>
  </hyperlinks>
  <printOptions/>
  <pageMargins left="0.75" right="0.75" top="1" bottom="1" header="0.5" footer="0.5"/>
  <pageSetup horizontalDpi="600" verticalDpi="600" orientation="portrait" paperSize="9" scale="80" r:id="rId1"/>
  <ignoredErrors>
    <ignoredError sqref="B47" formulaRange="1"/>
  </ignoredErrors>
</worksheet>
</file>

<file path=xl/worksheets/sheet16.xml><?xml version="1.0" encoding="utf-8"?>
<worksheet xmlns="http://schemas.openxmlformats.org/spreadsheetml/2006/main" xmlns:r="http://schemas.openxmlformats.org/officeDocument/2006/relationships">
  <dimension ref="A1:F53"/>
  <sheetViews>
    <sheetView zoomScalePageLayoutView="0" workbookViewId="0" topLeftCell="A1">
      <selection activeCell="A1" sqref="A1:B2"/>
    </sheetView>
  </sheetViews>
  <sheetFormatPr defaultColWidth="9.140625" defaultRowHeight="12.75"/>
  <cols>
    <col min="1" max="1" width="31.00390625" style="0" customWidth="1"/>
    <col min="2" max="2" width="16.7109375" style="0" customWidth="1"/>
    <col min="3" max="3" width="6.57421875" style="0" customWidth="1"/>
    <col min="4" max="4" width="19.421875" style="0" customWidth="1"/>
    <col min="5" max="5" width="16.57421875" style="0" customWidth="1"/>
    <col min="6" max="6" width="15.421875" style="0" customWidth="1"/>
    <col min="7" max="7" width="17.00390625" style="0" customWidth="1"/>
  </cols>
  <sheetData>
    <row r="1" spans="1:5" ht="12.75">
      <c r="A1" s="261" t="s">
        <v>92</v>
      </c>
      <c r="B1" s="262"/>
      <c r="D1" s="265" t="s">
        <v>62</v>
      </c>
      <c r="E1" s="16" t="s">
        <v>34</v>
      </c>
    </row>
    <row r="2" spans="1:5" ht="15.75" customHeight="1" thickBot="1">
      <c r="A2" s="263"/>
      <c r="B2" s="264"/>
      <c r="D2" s="266"/>
      <c r="E2" s="17" t="s">
        <v>1</v>
      </c>
    </row>
    <row r="3" spans="1:5" ht="15">
      <c r="A3" s="40" t="s">
        <v>43</v>
      </c>
      <c r="B3" s="29" t="s">
        <v>0</v>
      </c>
      <c r="D3" s="18" t="s">
        <v>61</v>
      </c>
      <c r="E3" s="20">
        <v>0</v>
      </c>
    </row>
    <row r="4" spans="1:5" ht="15" thickBot="1">
      <c r="A4" s="33" t="s">
        <v>177</v>
      </c>
      <c r="B4" s="30" t="s">
        <v>1</v>
      </c>
      <c r="D4" s="18" t="s">
        <v>68</v>
      </c>
      <c r="E4" s="20">
        <v>1394385</v>
      </c>
    </row>
    <row r="5" spans="1:5" ht="13.5" thickBot="1">
      <c r="A5" s="138" t="s">
        <v>137</v>
      </c>
      <c r="B5" s="2"/>
      <c r="D5" s="21" t="s">
        <v>36</v>
      </c>
      <c r="E5" s="22">
        <f>SUM(E3:E4)</f>
        <v>1394385</v>
      </c>
    </row>
    <row r="6" spans="1:5" ht="13.5" thickBot="1">
      <c r="A6" s="14" t="s">
        <v>2</v>
      </c>
      <c r="B6" s="3"/>
      <c r="D6" s="24" t="s">
        <v>64</v>
      </c>
      <c r="E6" s="25">
        <v>432621</v>
      </c>
    </row>
    <row r="7" spans="1:5" ht="12.75">
      <c r="A7" s="1" t="s">
        <v>3</v>
      </c>
      <c r="B7" s="188">
        <v>0.671986</v>
      </c>
      <c r="D7" s="24" t="s">
        <v>65</v>
      </c>
      <c r="E7" s="25">
        <v>114874</v>
      </c>
    </row>
    <row r="8" spans="1:5" ht="12.75">
      <c r="A8" s="1" t="s">
        <v>4</v>
      </c>
      <c r="B8" s="180">
        <v>0</v>
      </c>
      <c r="D8" s="24" t="s">
        <v>66</v>
      </c>
      <c r="E8" s="25">
        <v>139247</v>
      </c>
    </row>
    <row r="9" spans="1:5" ht="12.75">
      <c r="A9" s="1" t="s">
        <v>201</v>
      </c>
      <c r="B9" s="4"/>
      <c r="D9" s="24" t="s">
        <v>38</v>
      </c>
      <c r="E9" s="25">
        <v>5755</v>
      </c>
    </row>
    <row r="10" spans="1:5" ht="12.75">
      <c r="A10" s="1" t="s">
        <v>202</v>
      </c>
      <c r="B10" s="4"/>
      <c r="D10" s="24" t="s">
        <v>39</v>
      </c>
      <c r="E10" s="25">
        <v>81839</v>
      </c>
    </row>
    <row r="11" spans="1:5" ht="12.75">
      <c r="A11" s="1" t="s">
        <v>53</v>
      </c>
      <c r="B11" s="5">
        <v>2645</v>
      </c>
      <c r="D11" s="24" t="s">
        <v>40</v>
      </c>
      <c r="E11" s="25">
        <v>357926</v>
      </c>
    </row>
    <row r="12" spans="1:5" ht="13.5" thickBot="1">
      <c r="A12" s="1" t="s">
        <v>180</v>
      </c>
      <c r="B12" s="5">
        <v>2414468</v>
      </c>
      <c r="D12" s="21" t="s">
        <v>41</v>
      </c>
      <c r="E12" s="22">
        <f>SUM(E6:E11)</f>
        <v>1132262</v>
      </c>
    </row>
    <row r="13" spans="1:5" ht="13.5" thickBot="1">
      <c r="A13" s="1" t="s">
        <v>54</v>
      </c>
      <c r="B13" s="189">
        <v>13.367</v>
      </c>
      <c r="D13" s="31" t="s">
        <v>42</v>
      </c>
      <c r="E13" s="32">
        <f>E12+E5</f>
        <v>2526647</v>
      </c>
    </row>
    <row r="14" spans="1:2" ht="13.5" thickBot="1">
      <c r="A14" s="1" t="s">
        <v>203</v>
      </c>
      <c r="B14" s="5"/>
    </row>
    <row r="15" spans="1:5" ht="12.75">
      <c r="A15" s="1" t="s">
        <v>204</v>
      </c>
      <c r="B15" s="5"/>
      <c r="D15" s="267" t="s">
        <v>47</v>
      </c>
      <c r="E15" s="16" t="s">
        <v>34</v>
      </c>
    </row>
    <row r="16" spans="1:5" ht="13.5" thickBot="1">
      <c r="A16" s="6" t="s">
        <v>6</v>
      </c>
      <c r="B16" s="7">
        <f>SUM(B7:B15)</f>
        <v>2417127.038986</v>
      </c>
      <c r="D16" s="266"/>
      <c r="E16" s="26" t="s">
        <v>1</v>
      </c>
    </row>
    <row r="17" spans="1:5" ht="13.5" thickBot="1">
      <c r="A17" s="1"/>
      <c r="B17" s="3"/>
      <c r="D17" s="18" t="s">
        <v>44</v>
      </c>
      <c r="E17" s="27">
        <v>582444</v>
      </c>
    </row>
    <row r="18" spans="1:5" ht="13.5" thickBot="1">
      <c r="A18" s="15" t="s">
        <v>7</v>
      </c>
      <c r="B18" s="1"/>
      <c r="D18" s="18" t="s">
        <v>67</v>
      </c>
      <c r="E18" s="20">
        <v>1709113</v>
      </c>
    </row>
    <row r="19" spans="1:5" ht="13.5" thickBot="1">
      <c r="A19" s="9" t="s">
        <v>236</v>
      </c>
      <c r="B19" s="225">
        <v>377</v>
      </c>
      <c r="D19" s="37" t="s">
        <v>46</v>
      </c>
      <c r="E19" s="165">
        <v>235090</v>
      </c>
    </row>
    <row r="20" spans="1:5" ht="13.5" thickBot="1">
      <c r="A20" s="9" t="s">
        <v>8</v>
      </c>
      <c r="B20" s="10">
        <v>6418</v>
      </c>
      <c r="D20" s="31" t="s">
        <v>42</v>
      </c>
      <c r="E20" s="32">
        <f>SUM(E17:E19)</f>
        <v>2526647</v>
      </c>
    </row>
    <row r="21" spans="1:4" ht="13.5" thickBot="1">
      <c r="A21" s="9" t="s">
        <v>9</v>
      </c>
      <c r="B21" s="10">
        <v>36359</v>
      </c>
      <c r="D21" s="38"/>
    </row>
    <row r="22" spans="1:5" ht="12.75">
      <c r="A22" s="9" t="s">
        <v>10</v>
      </c>
      <c r="B22" s="10">
        <v>146840</v>
      </c>
      <c r="D22" s="267" t="s">
        <v>71</v>
      </c>
      <c r="E22" s="16" t="s">
        <v>34</v>
      </c>
    </row>
    <row r="23" spans="1:5" ht="13.5" thickBot="1">
      <c r="A23" s="9" t="s">
        <v>11</v>
      </c>
      <c r="B23" s="10">
        <v>25098</v>
      </c>
      <c r="D23" s="266"/>
      <c r="E23" s="26" t="s">
        <v>1</v>
      </c>
    </row>
    <row r="24" spans="1:5" ht="12.75">
      <c r="A24" s="9" t="s">
        <v>182</v>
      </c>
      <c r="B24" s="10"/>
      <c r="D24" s="18" t="s">
        <v>72</v>
      </c>
      <c r="E24" s="27">
        <v>843443</v>
      </c>
    </row>
    <row r="25" spans="1:5" ht="13.5" thickBot="1">
      <c r="A25" s="9" t="s">
        <v>205</v>
      </c>
      <c r="B25" s="10"/>
      <c r="D25" s="18" t="s">
        <v>33</v>
      </c>
      <c r="E25" s="20">
        <v>1683204</v>
      </c>
    </row>
    <row r="26" spans="1:5" ht="13.5" thickBot="1">
      <c r="A26" s="9" t="s">
        <v>14</v>
      </c>
      <c r="B26" s="10">
        <v>11179</v>
      </c>
      <c r="D26" s="31" t="s">
        <v>42</v>
      </c>
      <c r="E26" s="32">
        <f>SUM(E24:E25)</f>
        <v>2526647</v>
      </c>
    </row>
    <row r="27" spans="1:4" ht="13.5" thickBot="1">
      <c r="A27" s="9" t="s">
        <v>15</v>
      </c>
      <c r="B27" s="10">
        <v>6945</v>
      </c>
      <c r="D27" s="39"/>
    </row>
    <row r="28" spans="1:6" ht="13.5" thickBot="1">
      <c r="A28" s="9" t="s">
        <v>57</v>
      </c>
      <c r="B28" s="181">
        <v>3.052</v>
      </c>
      <c r="D28" s="34" t="s">
        <v>60</v>
      </c>
      <c r="E28" s="35"/>
      <c r="F28" s="36"/>
    </row>
    <row r="29" spans="1:6" ht="12.75">
      <c r="A29" s="9" t="s">
        <v>16</v>
      </c>
      <c r="B29" s="10">
        <v>1621365</v>
      </c>
      <c r="D29" s="252" t="s">
        <v>230</v>
      </c>
      <c r="E29" s="253"/>
      <c r="F29" s="254"/>
    </row>
    <row r="30" spans="1:6" ht="12.75">
      <c r="A30" s="9" t="s">
        <v>17</v>
      </c>
      <c r="B30" s="10">
        <v>1523746</v>
      </c>
      <c r="D30" s="255"/>
      <c r="E30" s="256"/>
      <c r="F30" s="257"/>
    </row>
    <row r="31" spans="1:6" ht="12.75">
      <c r="A31" s="9" t="s">
        <v>18</v>
      </c>
      <c r="B31" s="10">
        <v>214195</v>
      </c>
      <c r="D31" s="255"/>
      <c r="E31" s="256"/>
      <c r="F31" s="257"/>
    </row>
    <row r="32" spans="1:6" ht="12.75">
      <c r="A32" s="9" t="s">
        <v>248</v>
      </c>
      <c r="B32" s="10">
        <v>359352</v>
      </c>
      <c r="D32" s="255"/>
      <c r="E32" s="256"/>
      <c r="F32" s="257"/>
    </row>
    <row r="33" spans="1:6" ht="12.75">
      <c r="A33" s="9" t="s">
        <v>206</v>
      </c>
      <c r="B33" s="10"/>
      <c r="D33" s="255"/>
      <c r="E33" s="256"/>
      <c r="F33" s="257"/>
    </row>
    <row r="34" spans="1:6" ht="12.75">
      <c r="A34" s="9" t="s">
        <v>19</v>
      </c>
      <c r="B34" s="10">
        <v>0</v>
      </c>
      <c r="D34" s="269"/>
      <c r="E34" s="270"/>
      <c r="F34" s="271"/>
    </row>
    <row r="35" spans="1:2" ht="12.75">
      <c r="A35" s="9" t="s">
        <v>20</v>
      </c>
      <c r="B35" s="10">
        <v>15182</v>
      </c>
    </row>
    <row r="36" spans="1:2" ht="12.75">
      <c r="A36" s="9" t="s">
        <v>185</v>
      </c>
      <c r="B36" s="10"/>
    </row>
    <row r="37" spans="1:2" ht="12.75">
      <c r="A37" s="9" t="s">
        <v>22</v>
      </c>
      <c r="B37" s="10">
        <v>2519800</v>
      </c>
    </row>
    <row r="38" spans="1:2" ht="12.75">
      <c r="A38" s="9" t="s">
        <v>23</v>
      </c>
      <c r="B38" s="10">
        <v>5029027</v>
      </c>
    </row>
    <row r="39" spans="1:2" ht="12.75">
      <c r="A39" s="9" t="s">
        <v>24</v>
      </c>
      <c r="B39" s="10">
        <v>16501432</v>
      </c>
    </row>
    <row r="40" ht="12.75">
      <c r="A40" s="9" t="s">
        <v>235</v>
      </c>
    </row>
    <row r="41" spans="1:2" ht="12.75">
      <c r="A41" s="9" t="s">
        <v>59</v>
      </c>
      <c r="B41" s="10">
        <v>57000</v>
      </c>
    </row>
    <row r="42" spans="1:2" ht="12.75">
      <c r="A42" s="9" t="s">
        <v>26</v>
      </c>
      <c r="B42" s="10">
        <v>387209</v>
      </c>
    </row>
    <row r="43" spans="1:2" ht="12.75">
      <c r="A43" s="9" t="s">
        <v>27</v>
      </c>
      <c r="B43" s="10">
        <v>76900</v>
      </c>
    </row>
    <row r="44" spans="1:2" ht="12.75">
      <c r="A44" s="9" t="s">
        <v>28</v>
      </c>
      <c r="B44" s="10">
        <v>133235</v>
      </c>
    </row>
    <row r="45" spans="1:2" ht="12.75">
      <c r="A45" s="9" t="s">
        <v>240</v>
      </c>
      <c r="B45" s="10">
        <v>862</v>
      </c>
    </row>
    <row r="46" spans="1:2" ht="12.75">
      <c r="A46" s="9" t="s">
        <v>186</v>
      </c>
      <c r="B46" s="10"/>
    </row>
    <row r="47" spans="1:2" ht="12.75">
      <c r="A47" s="6" t="s">
        <v>6</v>
      </c>
      <c r="B47" s="11">
        <f>SUM(B20:B46)</f>
        <v>28672147.052</v>
      </c>
    </row>
    <row r="48" spans="1:2" ht="13.5" thickBot="1">
      <c r="A48" s="1"/>
      <c r="B48" s="1"/>
    </row>
    <row r="49" spans="1:2" ht="13.5" thickBot="1">
      <c r="A49" s="14" t="s">
        <v>30</v>
      </c>
      <c r="B49" s="1"/>
    </row>
    <row r="50" spans="1:2" ht="12.75">
      <c r="A50" s="1" t="s">
        <v>30</v>
      </c>
      <c r="B50" s="8">
        <v>2526647</v>
      </c>
    </row>
    <row r="51" spans="1:2" ht="12.75">
      <c r="A51" s="1" t="s">
        <v>225</v>
      </c>
      <c r="B51" s="8"/>
    </row>
    <row r="52" spans="1:2" ht="13.5" thickBot="1">
      <c r="A52" s="1"/>
      <c r="B52" s="1"/>
    </row>
    <row r="53" spans="1:2" ht="15.75" thickBot="1">
      <c r="A53" s="13" t="s">
        <v>48</v>
      </c>
      <c r="B53" s="12">
        <f>SUM(B16+B47+B50+B51)</f>
        <v>33615921.090986</v>
      </c>
    </row>
  </sheetData>
  <sheetProtection/>
  <mergeCells count="5">
    <mergeCell ref="D29:F34"/>
    <mergeCell ref="D22:D23"/>
    <mergeCell ref="A1:B2"/>
    <mergeCell ref="D1:D2"/>
    <mergeCell ref="D15:D16"/>
  </mergeCells>
  <hyperlinks>
    <hyperlink ref="A5" location="Index!A1" display="Index"/>
  </hyperlinks>
  <printOptions/>
  <pageMargins left="0.75" right="0.75" top="1" bottom="1" header="0.5" footer="0.5"/>
  <pageSetup horizontalDpi="600" verticalDpi="600" orientation="portrait" paperSize="9" scale="80" r:id="rId1"/>
  <ignoredErrors>
    <ignoredError sqref="B47" formulaRange="1"/>
  </ignoredErrors>
</worksheet>
</file>

<file path=xl/worksheets/sheet17.xml><?xml version="1.0" encoding="utf-8"?>
<worksheet xmlns="http://schemas.openxmlformats.org/spreadsheetml/2006/main" xmlns:r="http://schemas.openxmlformats.org/officeDocument/2006/relationships">
  <dimension ref="A1:F53"/>
  <sheetViews>
    <sheetView zoomScalePageLayoutView="0" workbookViewId="0" topLeftCell="A1">
      <selection activeCell="A1" sqref="A1:B2"/>
    </sheetView>
  </sheetViews>
  <sheetFormatPr defaultColWidth="9.140625" defaultRowHeight="12.75"/>
  <cols>
    <col min="1" max="1" width="31.00390625" style="0" customWidth="1"/>
    <col min="2" max="2" width="16.7109375" style="0" customWidth="1"/>
    <col min="3" max="3" width="6.57421875" style="0" customWidth="1"/>
    <col min="4" max="4" width="19.421875" style="0" customWidth="1"/>
    <col min="5" max="5" width="16.57421875" style="0" customWidth="1"/>
    <col min="6" max="6" width="15.421875" style="0" customWidth="1"/>
    <col min="7" max="7" width="17.00390625" style="0" customWidth="1"/>
  </cols>
  <sheetData>
    <row r="1" spans="1:5" ht="12.75">
      <c r="A1" s="261" t="s">
        <v>93</v>
      </c>
      <c r="B1" s="262"/>
      <c r="D1" s="265" t="s">
        <v>62</v>
      </c>
      <c r="E1" s="16" t="s">
        <v>34</v>
      </c>
    </row>
    <row r="2" spans="1:5" ht="15.75" customHeight="1" thickBot="1">
      <c r="A2" s="263"/>
      <c r="B2" s="264"/>
      <c r="D2" s="266"/>
      <c r="E2" s="17" t="s">
        <v>1</v>
      </c>
    </row>
    <row r="3" spans="1:5" ht="15">
      <c r="A3" s="40" t="s">
        <v>43</v>
      </c>
      <c r="B3" s="29" t="s">
        <v>0</v>
      </c>
      <c r="D3" s="18" t="s">
        <v>35</v>
      </c>
      <c r="E3" s="20">
        <v>1310995</v>
      </c>
    </row>
    <row r="4" spans="1:5" ht="15" thickBot="1">
      <c r="A4" s="33" t="s">
        <v>177</v>
      </c>
      <c r="B4" s="30" t="s">
        <v>1</v>
      </c>
      <c r="D4" s="18" t="s">
        <v>106</v>
      </c>
      <c r="E4" s="20">
        <v>41047</v>
      </c>
    </row>
    <row r="5" spans="1:5" ht="13.5" thickBot="1">
      <c r="A5" s="138" t="s">
        <v>137</v>
      </c>
      <c r="B5" s="2"/>
      <c r="D5" s="21" t="s">
        <v>36</v>
      </c>
      <c r="E5" s="22">
        <f>SUM(E3:E4)</f>
        <v>1352042</v>
      </c>
    </row>
    <row r="6" spans="1:5" ht="13.5" thickBot="1">
      <c r="A6" s="14" t="s">
        <v>2</v>
      </c>
      <c r="B6" s="3"/>
      <c r="D6" s="24" t="s">
        <v>64</v>
      </c>
      <c r="E6" s="25">
        <v>477179</v>
      </c>
    </row>
    <row r="7" spans="1:5" ht="12.75">
      <c r="A7" s="1" t="s">
        <v>3</v>
      </c>
      <c r="B7" s="188">
        <v>0.886468</v>
      </c>
      <c r="D7" s="24" t="s">
        <v>65</v>
      </c>
      <c r="E7" s="25">
        <v>197765</v>
      </c>
    </row>
    <row r="8" spans="1:5" ht="12.75">
      <c r="A8" s="1" t="s">
        <v>207</v>
      </c>
      <c r="B8" s="4"/>
      <c r="D8" s="24" t="s">
        <v>66</v>
      </c>
      <c r="E8" s="25">
        <v>96380</v>
      </c>
    </row>
    <row r="9" spans="1:5" ht="12.75">
      <c r="A9" s="1" t="s">
        <v>201</v>
      </c>
      <c r="B9" s="4"/>
      <c r="D9" s="24" t="s">
        <v>38</v>
      </c>
      <c r="E9" s="25">
        <v>5122</v>
      </c>
    </row>
    <row r="10" spans="1:5" ht="12.75">
      <c r="A10" s="1" t="s">
        <v>202</v>
      </c>
      <c r="B10" s="4"/>
      <c r="D10" s="24" t="s">
        <v>39</v>
      </c>
      <c r="E10" s="25">
        <v>85437</v>
      </c>
    </row>
    <row r="11" spans="1:5" ht="12.75">
      <c r="A11" s="1" t="s">
        <v>53</v>
      </c>
      <c r="B11" s="5">
        <v>3259</v>
      </c>
      <c r="D11" s="24" t="s">
        <v>40</v>
      </c>
      <c r="E11" s="25">
        <v>176085</v>
      </c>
    </row>
    <row r="12" spans="1:5" ht="13.5" thickBot="1">
      <c r="A12" s="1" t="s">
        <v>180</v>
      </c>
      <c r="B12" s="5">
        <v>2533203</v>
      </c>
      <c r="D12" s="21" t="s">
        <v>41</v>
      </c>
      <c r="E12" s="22">
        <f>SUM(E6:E11)</f>
        <v>1037968</v>
      </c>
    </row>
    <row r="13" spans="1:5" ht="13.5" thickBot="1">
      <c r="A13" s="1" t="s">
        <v>54</v>
      </c>
      <c r="B13" s="189">
        <v>14.433</v>
      </c>
      <c r="D13" s="31" t="s">
        <v>42</v>
      </c>
      <c r="E13" s="32">
        <f>E12+E5</f>
        <v>2390010</v>
      </c>
    </row>
    <row r="14" spans="1:2" ht="13.5" thickBot="1">
      <c r="A14" s="1" t="s">
        <v>203</v>
      </c>
      <c r="B14" s="5"/>
    </row>
    <row r="15" spans="1:5" ht="12.75">
      <c r="A15" s="1" t="s">
        <v>204</v>
      </c>
      <c r="B15" s="5"/>
      <c r="D15" s="267" t="s">
        <v>47</v>
      </c>
      <c r="E15" s="16" t="s">
        <v>34</v>
      </c>
    </row>
    <row r="16" spans="1:5" ht="13.5" thickBot="1">
      <c r="A16" s="6" t="s">
        <v>6</v>
      </c>
      <c r="B16" s="7">
        <f>SUM(B7:B15)</f>
        <v>2536477.319468</v>
      </c>
      <c r="D16" s="266"/>
      <c r="E16" s="26" t="s">
        <v>1</v>
      </c>
    </row>
    <row r="17" spans="1:5" ht="13.5" thickBot="1">
      <c r="A17" s="1"/>
      <c r="B17" s="3"/>
      <c r="D17" s="18" t="s">
        <v>44</v>
      </c>
      <c r="E17" s="95">
        <v>638502</v>
      </c>
    </row>
    <row r="18" spans="1:5" ht="13.5" thickBot="1">
      <c r="A18" s="15" t="s">
        <v>7</v>
      </c>
      <c r="B18" s="1"/>
      <c r="D18" s="18" t="s">
        <v>67</v>
      </c>
      <c r="E18" s="20">
        <v>1505619</v>
      </c>
    </row>
    <row r="19" spans="1:5" ht="13.5" thickBot="1">
      <c r="A19" s="9" t="s">
        <v>236</v>
      </c>
      <c r="B19" s="225">
        <v>187</v>
      </c>
      <c r="D19" s="37" t="s">
        <v>46</v>
      </c>
      <c r="E19" s="165">
        <v>245889</v>
      </c>
    </row>
    <row r="20" spans="1:5" ht="13.5" thickBot="1">
      <c r="A20" s="9" t="s">
        <v>8</v>
      </c>
      <c r="B20" s="10">
        <v>7400</v>
      </c>
      <c r="D20" s="31" t="s">
        <v>42</v>
      </c>
      <c r="E20" s="32">
        <f>SUM(E17:E19)</f>
        <v>2390010</v>
      </c>
    </row>
    <row r="21" spans="1:4" ht="13.5" thickBot="1">
      <c r="A21" s="9" t="s">
        <v>9</v>
      </c>
      <c r="B21" s="10">
        <v>39044</v>
      </c>
      <c r="D21" s="38"/>
    </row>
    <row r="22" spans="1:5" ht="12.75">
      <c r="A22" s="9" t="s">
        <v>10</v>
      </c>
      <c r="B22" s="10">
        <v>183004</v>
      </c>
      <c r="D22" s="267" t="s">
        <v>71</v>
      </c>
      <c r="E22" s="16" t="s">
        <v>34</v>
      </c>
    </row>
    <row r="23" spans="1:5" ht="13.5" thickBot="1">
      <c r="A23" s="9" t="s">
        <v>11</v>
      </c>
      <c r="B23" s="10">
        <v>24471</v>
      </c>
      <c r="D23" s="266"/>
      <c r="E23" s="26" t="s">
        <v>1</v>
      </c>
    </row>
    <row r="24" spans="1:5" ht="12.75">
      <c r="A24" s="9" t="s">
        <v>182</v>
      </c>
      <c r="B24" s="10"/>
      <c r="D24" s="18" t="s">
        <v>72</v>
      </c>
      <c r="E24" s="95">
        <v>652838</v>
      </c>
    </row>
    <row r="25" spans="1:5" ht="13.5" thickBot="1">
      <c r="A25" s="9" t="s">
        <v>205</v>
      </c>
      <c r="B25" s="10"/>
      <c r="D25" s="18" t="s">
        <v>33</v>
      </c>
      <c r="E25" s="20">
        <v>1737172</v>
      </c>
    </row>
    <row r="26" spans="1:5" ht="13.5" thickBot="1">
      <c r="A26" s="9" t="s">
        <v>14</v>
      </c>
      <c r="B26" s="10">
        <v>11885</v>
      </c>
      <c r="D26" s="31" t="s">
        <v>42</v>
      </c>
      <c r="E26" s="32">
        <f>SUM(E24:E25)</f>
        <v>2390010</v>
      </c>
    </row>
    <row r="27" spans="1:4" ht="13.5" thickBot="1">
      <c r="A27" s="9" t="s">
        <v>15</v>
      </c>
      <c r="B27" s="10">
        <v>11885</v>
      </c>
      <c r="D27" s="39"/>
    </row>
    <row r="28" spans="1:6" ht="13.5" thickBot="1">
      <c r="A28" s="9" t="s">
        <v>57</v>
      </c>
      <c r="B28" s="181">
        <v>12.309</v>
      </c>
      <c r="D28" s="34" t="s">
        <v>60</v>
      </c>
      <c r="E28" s="35"/>
      <c r="F28" s="36"/>
    </row>
    <row r="29" spans="1:6" ht="12.75">
      <c r="A29" s="9" t="s">
        <v>16</v>
      </c>
      <c r="B29" s="10">
        <v>1738188</v>
      </c>
      <c r="D29" s="252" t="s">
        <v>237</v>
      </c>
      <c r="E29" s="253"/>
      <c r="F29" s="254"/>
    </row>
    <row r="30" spans="1:6" ht="12.75">
      <c r="A30" s="9" t="s">
        <v>17</v>
      </c>
      <c r="B30" s="10">
        <v>1240976</v>
      </c>
      <c r="D30" s="255"/>
      <c r="E30" s="256"/>
      <c r="F30" s="257"/>
    </row>
    <row r="31" spans="1:6" ht="12.75">
      <c r="A31" s="9" t="s">
        <v>18</v>
      </c>
      <c r="B31" s="10">
        <v>269328</v>
      </c>
      <c r="D31" s="255"/>
      <c r="E31" s="256"/>
      <c r="F31" s="257"/>
    </row>
    <row r="32" spans="1:6" ht="12.75">
      <c r="A32" s="9" t="s">
        <v>248</v>
      </c>
      <c r="B32" s="10">
        <v>392855</v>
      </c>
      <c r="D32" s="255"/>
      <c r="E32" s="256"/>
      <c r="F32" s="257"/>
    </row>
    <row r="33" spans="1:6" ht="12.75">
      <c r="A33" s="9" t="s">
        <v>249</v>
      </c>
      <c r="B33" s="10">
        <v>200</v>
      </c>
      <c r="D33" s="255"/>
      <c r="E33" s="256"/>
      <c r="F33" s="257"/>
    </row>
    <row r="34" spans="1:6" ht="12.75">
      <c r="A34" s="9" t="s">
        <v>208</v>
      </c>
      <c r="B34" s="10"/>
      <c r="D34" s="278"/>
      <c r="E34" s="279"/>
      <c r="F34" s="280"/>
    </row>
    <row r="35" spans="1:6" ht="12.75">
      <c r="A35" s="9" t="s">
        <v>20</v>
      </c>
      <c r="B35" s="10">
        <v>81713</v>
      </c>
      <c r="D35" s="278"/>
      <c r="E35" s="279"/>
      <c r="F35" s="280"/>
    </row>
    <row r="36" spans="1:6" ht="12.75">
      <c r="A36" s="9" t="s">
        <v>185</v>
      </c>
      <c r="B36" s="10"/>
      <c r="D36" s="269"/>
      <c r="E36" s="270"/>
      <c r="F36" s="271"/>
    </row>
    <row r="37" spans="1:2" ht="12.75">
      <c r="A37" s="9" t="s">
        <v>22</v>
      </c>
      <c r="B37" s="10">
        <v>1912987</v>
      </c>
    </row>
    <row r="38" spans="1:2" ht="12.75">
      <c r="A38" s="9" t="s">
        <v>23</v>
      </c>
      <c r="B38" s="10">
        <v>6046773</v>
      </c>
    </row>
    <row r="39" spans="1:2" ht="12.75">
      <c r="A39" s="9" t="s">
        <v>24</v>
      </c>
      <c r="B39" s="10">
        <v>17891866</v>
      </c>
    </row>
    <row r="40" ht="12.75">
      <c r="A40" s="9" t="s">
        <v>235</v>
      </c>
    </row>
    <row r="41" spans="1:2" ht="12.75">
      <c r="A41" s="9" t="s">
        <v>59</v>
      </c>
      <c r="B41" s="10">
        <v>51500</v>
      </c>
    </row>
    <row r="42" spans="1:2" ht="12.75">
      <c r="A42" s="9" t="s">
        <v>26</v>
      </c>
      <c r="B42" s="10">
        <v>406965</v>
      </c>
    </row>
    <row r="43" spans="1:2" ht="12.75">
      <c r="A43" s="9" t="s">
        <v>27</v>
      </c>
      <c r="B43" s="10">
        <v>44759</v>
      </c>
    </row>
    <row r="44" spans="1:2" ht="12.75">
      <c r="A44" s="9" t="s">
        <v>28</v>
      </c>
      <c r="B44" s="10">
        <v>143442</v>
      </c>
    </row>
    <row r="45" spans="1:2" ht="12.75">
      <c r="A45" s="9" t="s">
        <v>240</v>
      </c>
      <c r="B45" s="10">
        <v>1294</v>
      </c>
    </row>
    <row r="46" spans="1:2" ht="12.75">
      <c r="A46" s="9" t="s">
        <v>186</v>
      </c>
      <c r="B46" s="10"/>
    </row>
    <row r="47" spans="1:2" ht="12.75">
      <c r="A47" s="6" t="s">
        <v>6</v>
      </c>
      <c r="B47" s="11">
        <f>SUM(B20:B46)</f>
        <v>30500547.309</v>
      </c>
    </row>
    <row r="48" spans="1:2" ht="13.5" thickBot="1">
      <c r="A48" s="1"/>
      <c r="B48" s="1"/>
    </row>
    <row r="49" spans="1:2" ht="13.5" thickBot="1">
      <c r="A49" s="14" t="s">
        <v>30</v>
      </c>
      <c r="B49" s="1"/>
    </row>
    <row r="50" spans="1:2" ht="12.75">
      <c r="A50" s="1" t="s">
        <v>30</v>
      </c>
      <c r="B50" s="8">
        <v>2390010</v>
      </c>
    </row>
    <row r="51" spans="1:2" ht="12.75">
      <c r="A51" s="1" t="s">
        <v>225</v>
      </c>
      <c r="B51" s="8"/>
    </row>
    <row r="52" spans="1:2" ht="13.5" thickBot="1">
      <c r="A52" s="1"/>
      <c r="B52" s="1"/>
    </row>
    <row r="53" spans="1:2" ht="15.75" thickBot="1">
      <c r="A53" s="13" t="s">
        <v>48</v>
      </c>
      <c r="B53" s="12">
        <f>SUM(B16+B47+B50+B51)</f>
        <v>35427034.628468</v>
      </c>
    </row>
  </sheetData>
  <sheetProtection/>
  <mergeCells count="5">
    <mergeCell ref="D29:F36"/>
    <mergeCell ref="D22:D23"/>
    <mergeCell ref="A1:B2"/>
    <mergeCell ref="D1:D2"/>
    <mergeCell ref="D15:D16"/>
  </mergeCells>
  <hyperlinks>
    <hyperlink ref="A5" location="Index!A1" display="Index"/>
  </hyperlinks>
  <printOptions/>
  <pageMargins left="0.75" right="0.75" top="1" bottom="1" header="0.5" footer="0.5"/>
  <pageSetup horizontalDpi="600" verticalDpi="600" orientation="portrait" paperSize="9" scale="80" r:id="rId1"/>
  <ignoredErrors>
    <ignoredError sqref="B47" formulaRange="1"/>
  </ignoredErrors>
</worksheet>
</file>

<file path=xl/worksheets/sheet18.xml><?xml version="1.0" encoding="utf-8"?>
<worksheet xmlns="http://schemas.openxmlformats.org/spreadsheetml/2006/main" xmlns:r="http://schemas.openxmlformats.org/officeDocument/2006/relationships">
  <dimension ref="A1:F52"/>
  <sheetViews>
    <sheetView zoomScalePageLayoutView="0" workbookViewId="0" topLeftCell="A1">
      <selection activeCell="A1" sqref="A1:B2"/>
    </sheetView>
  </sheetViews>
  <sheetFormatPr defaultColWidth="9.140625" defaultRowHeight="12.75"/>
  <cols>
    <col min="1" max="1" width="31.00390625" style="0" customWidth="1"/>
    <col min="2" max="2" width="16.7109375" style="0" customWidth="1"/>
    <col min="3" max="3" width="6.57421875" style="0" customWidth="1"/>
    <col min="4" max="4" width="19.421875" style="0" customWidth="1"/>
    <col min="5" max="5" width="16.57421875" style="0" customWidth="1"/>
    <col min="6" max="6" width="15.421875" style="0" customWidth="1"/>
    <col min="7" max="7" width="17.00390625" style="0" customWidth="1"/>
  </cols>
  <sheetData>
    <row r="1" spans="1:5" ht="12.75">
      <c r="A1" s="261" t="s">
        <v>94</v>
      </c>
      <c r="B1" s="262"/>
      <c r="D1" s="265" t="s">
        <v>62</v>
      </c>
      <c r="E1" s="16" t="s">
        <v>34</v>
      </c>
    </row>
    <row r="2" spans="1:5" ht="15.75" customHeight="1" thickBot="1">
      <c r="A2" s="263"/>
      <c r="B2" s="264"/>
      <c r="D2" s="266"/>
      <c r="E2" s="17" t="s">
        <v>1</v>
      </c>
    </row>
    <row r="3" spans="1:5" ht="15">
      <c r="A3" s="40" t="s">
        <v>43</v>
      </c>
      <c r="B3" s="29" t="s">
        <v>0</v>
      </c>
      <c r="D3" s="18" t="s">
        <v>35</v>
      </c>
      <c r="E3" s="20">
        <v>1323750</v>
      </c>
    </row>
    <row r="4" spans="1:5" ht="15" thickBot="1">
      <c r="A4" s="33" t="s">
        <v>177</v>
      </c>
      <c r="B4" s="30" t="s">
        <v>1</v>
      </c>
      <c r="D4" s="18" t="s">
        <v>106</v>
      </c>
      <c r="E4" s="20">
        <v>33679</v>
      </c>
    </row>
    <row r="5" spans="1:5" ht="13.5" thickBot="1">
      <c r="A5" s="138" t="s">
        <v>137</v>
      </c>
      <c r="B5" s="2"/>
      <c r="D5" s="21" t="s">
        <v>36</v>
      </c>
      <c r="E5" s="22">
        <f>SUM(E3:E4)</f>
        <v>1357429</v>
      </c>
    </row>
    <row r="6" spans="1:5" ht="13.5" thickBot="1">
      <c r="A6" s="14" t="s">
        <v>2</v>
      </c>
      <c r="B6" s="3"/>
      <c r="D6" s="24" t="s">
        <v>64</v>
      </c>
      <c r="E6" s="25">
        <v>472322</v>
      </c>
    </row>
    <row r="7" spans="1:5" ht="12.75">
      <c r="A7" s="1" t="s">
        <v>3</v>
      </c>
      <c r="B7" s="188">
        <v>1.265454</v>
      </c>
      <c r="D7" s="24" t="s">
        <v>65</v>
      </c>
      <c r="E7" s="25">
        <v>142497</v>
      </c>
    </row>
    <row r="8" spans="1:5" ht="12.75">
      <c r="A8" s="1" t="s">
        <v>207</v>
      </c>
      <c r="B8" s="4"/>
      <c r="D8" s="24" t="s">
        <v>66</v>
      </c>
      <c r="E8" s="25">
        <v>126189</v>
      </c>
    </row>
    <row r="9" spans="1:5" ht="12.75">
      <c r="A9" s="1" t="s">
        <v>201</v>
      </c>
      <c r="B9" s="4"/>
      <c r="D9" s="24" t="s">
        <v>38</v>
      </c>
      <c r="E9" s="25">
        <v>3800</v>
      </c>
    </row>
    <row r="10" spans="1:5" ht="12.75">
      <c r="A10" s="1" t="s">
        <v>202</v>
      </c>
      <c r="B10" s="4"/>
      <c r="D10" s="24" t="s">
        <v>39</v>
      </c>
      <c r="E10" s="25">
        <v>79661</v>
      </c>
    </row>
    <row r="11" spans="1:5" ht="12.75">
      <c r="A11" s="1" t="s">
        <v>53</v>
      </c>
      <c r="B11" s="5">
        <v>2086</v>
      </c>
      <c r="D11" s="24" t="s">
        <v>40</v>
      </c>
      <c r="E11" s="25">
        <v>336049</v>
      </c>
    </row>
    <row r="12" spans="1:5" ht="13.5" thickBot="1">
      <c r="A12" s="1" t="s">
        <v>180</v>
      </c>
      <c r="B12" s="5">
        <v>2599259</v>
      </c>
      <c r="D12" s="21" t="s">
        <v>41</v>
      </c>
      <c r="E12" s="22">
        <f>SUM(E6:E11)</f>
        <v>1160518</v>
      </c>
    </row>
    <row r="13" spans="1:5" ht="13.5" thickBot="1">
      <c r="A13" s="1" t="s">
        <v>54</v>
      </c>
      <c r="B13" s="189">
        <v>0.25</v>
      </c>
      <c r="D13" s="31" t="s">
        <v>42</v>
      </c>
      <c r="E13" s="32">
        <f>E12+E5</f>
        <v>2517947</v>
      </c>
    </row>
    <row r="14" spans="1:2" ht="13.5" thickBot="1">
      <c r="A14" s="1" t="s">
        <v>203</v>
      </c>
      <c r="B14" s="5"/>
    </row>
    <row r="15" spans="1:5" ht="12.75">
      <c r="A15" s="1" t="s">
        <v>204</v>
      </c>
      <c r="B15" s="5"/>
      <c r="D15" s="267" t="s">
        <v>47</v>
      </c>
      <c r="E15" s="16" t="s">
        <v>34</v>
      </c>
    </row>
    <row r="16" spans="1:5" ht="13.5" thickBot="1">
      <c r="A16" s="6" t="s">
        <v>6</v>
      </c>
      <c r="B16" s="7">
        <f>SUM(B7:B15)</f>
        <v>2601346.515454</v>
      </c>
      <c r="D16" s="266"/>
      <c r="E16" s="26" t="s">
        <v>1</v>
      </c>
    </row>
    <row r="17" spans="1:5" ht="13.5" thickBot="1">
      <c r="A17" s="1"/>
      <c r="B17" s="3"/>
      <c r="D17" s="18" t="s">
        <v>44</v>
      </c>
      <c r="E17" s="95">
        <v>589072</v>
      </c>
    </row>
    <row r="18" spans="1:5" ht="13.5" thickBot="1">
      <c r="A18" s="15" t="s">
        <v>7</v>
      </c>
      <c r="B18" s="1"/>
      <c r="D18" s="18" t="s">
        <v>67</v>
      </c>
      <c r="E18" s="20">
        <v>1686524</v>
      </c>
    </row>
    <row r="19" spans="1:5" ht="13.5" thickBot="1">
      <c r="A19" s="9" t="s">
        <v>8</v>
      </c>
      <c r="B19" s="10">
        <v>3140</v>
      </c>
      <c r="D19" s="37" t="s">
        <v>46</v>
      </c>
      <c r="E19" s="165">
        <v>242351</v>
      </c>
    </row>
    <row r="20" spans="1:5" ht="13.5" thickBot="1">
      <c r="A20" s="9" t="s">
        <v>9</v>
      </c>
      <c r="B20" s="10">
        <v>64153</v>
      </c>
      <c r="D20" s="31" t="s">
        <v>42</v>
      </c>
      <c r="E20" s="32">
        <f>SUM(E17:E19)</f>
        <v>2517947</v>
      </c>
    </row>
    <row r="21" spans="1:4" ht="13.5" thickBot="1">
      <c r="A21" s="9" t="s">
        <v>10</v>
      </c>
      <c r="B21" s="10">
        <v>104532</v>
      </c>
      <c r="D21" s="38"/>
    </row>
    <row r="22" spans="1:5" ht="12.75">
      <c r="A22" s="9" t="s">
        <v>11</v>
      </c>
      <c r="B22" s="10">
        <v>28464</v>
      </c>
      <c r="D22" s="267" t="s">
        <v>71</v>
      </c>
      <c r="E22" s="16" t="s">
        <v>34</v>
      </c>
    </row>
    <row r="23" spans="1:5" ht="13.5" thickBot="1">
      <c r="A23" s="9" t="s">
        <v>182</v>
      </c>
      <c r="B23" s="10"/>
      <c r="D23" s="266"/>
      <c r="E23" s="26" t="s">
        <v>1</v>
      </c>
    </row>
    <row r="24" spans="1:5" ht="12.75">
      <c r="A24" s="9" t="s">
        <v>205</v>
      </c>
      <c r="B24" s="10"/>
      <c r="D24" s="18" t="s">
        <v>72</v>
      </c>
      <c r="E24" s="95">
        <v>879078</v>
      </c>
    </row>
    <row r="25" spans="1:5" ht="13.5" thickBot="1">
      <c r="A25" s="9" t="s">
        <v>14</v>
      </c>
      <c r="B25" s="10">
        <v>9555</v>
      </c>
      <c r="D25" s="18" t="s">
        <v>33</v>
      </c>
      <c r="E25" s="20">
        <v>1638869</v>
      </c>
    </row>
    <row r="26" spans="1:5" ht="13.5" thickBot="1">
      <c r="A26" s="9" t="s">
        <v>15</v>
      </c>
      <c r="B26" s="10">
        <v>9555</v>
      </c>
      <c r="D26" s="31" t="s">
        <v>42</v>
      </c>
      <c r="E26" s="32">
        <f>SUM(E24:E25)</f>
        <v>2517947</v>
      </c>
    </row>
    <row r="27" spans="1:4" ht="13.5" thickBot="1">
      <c r="A27" s="9" t="s">
        <v>57</v>
      </c>
      <c r="B27" s="181">
        <v>6.037</v>
      </c>
      <c r="D27" s="39"/>
    </row>
    <row r="28" spans="1:6" ht="13.5" thickBot="1">
      <c r="A28" s="9" t="s">
        <v>16</v>
      </c>
      <c r="B28" s="10">
        <v>1012022</v>
      </c>
      <c r="D28" s="34" t="s">
        <v>60</v>
      </c>
      <c r="E28" s="35"/>
      <c r="F28" s="36"/>
    </row>
    <row r="29" spans="1:6" ht="12.75">
      <c r="A29" s="9" t="s">
        <v>17</v>
      </c>
      <c r="B29" s="10">
        <v>723172</v>
      </c>
      <c r="D29" s="252" t="s">
        <v>232</v>
      </c>
      <c r="E29" s="253"/>
      <c r="F29" s="254"/>
    </row>
    <row r="30" spans="1:6" ht="12.75">
      <c r="A30" s="9" t="s">
        <v>18</v>
      </c>
      <c r="B30" s="10">
        <v>257606</v>
      </c>
      <c r="D30" s="255"/>
      <c r="E30" s="256"/>
      <c r="F30" s="257"/>
    </row>
    <row r="31" spans="1:6" ht="12.75">
      <c r="A31" s="9" t="s">
        <v>248</v>
      </c>
      <c r="B31" s="10">
        <v>430029</v>
      </c>
      <c r="D31" s="255"/>
      <c r="E31" s="256"/>
      <c r="F31" s="257"/>
    </row>
    <row r="32" spans="1:6" ht="12.75">
      <c r="A32" s="9" t="s">
        <v>206</v>
      </c>
      <c r="B32" s="10"/>
      <c r="D32" s="255"/>
      <c r="E32" s="256"/>
      <c r="F32" s="257"/>
    </row>
    <row r="33" spans="1:6" ht="12.75">
      <c r="A33" s="9" t="s">
        <v>208</v>
      </c>
      <c r="B33" s="10"/>
      <c r="D33" s="255"/>
      <c r="E33" s="256"/>
      <c r="F33" s="257"/>
    </row>
    <row r="34" spans="1:6" ht="12.75">
      <c r="A34" s="9" t="s">
        <v>20</v>
      </c>
      <c r="B34" s="10">
        <v>43771</v>
      </c>
      <c r="D34" s="269"/>
      <c r="E34" s="270"/>
      <c r="F34" s="271"/>
    </row>
    <row r="35" spans="1:2" ht="12.75">
      <c r="A35" s="9" t="s">
        <v>185</v>
      </c>
      <c r="B35" s="10"/>
    </row>
    <row r="36" spans="1:2" ht="12.75">
      <c r="A36" s="9" t="s">
        <v>22</v>
      </c>
      <c r="B36" s="10">
        <v>2026836</v>
      </c>
    </row>
    <row r="37" spans="1:2" ht="12.75">
      <c r="A37" s="9" t="s">
        <v>23</v>
      </c>
      <c r="B37" s="10">
        <v>7087270</v>
      </c>
    </row>
    <row r="38" spans="1:2" ht="12.75">
      <c r="A38" s="9" t="s">
        <v>24</v>
      </c>
      <c r="B38" s="10">
        <v>16742999</v>
      </c>
    </row>
    <row r="39" ht="12.75">
      <c r="A39" s="9" t="s">
        <v>235</v>
      </c>
    </row>
    <row r="40" spans="1:2" ht="12.75">
      <c r="A40" s="9" t="s">
        <v>209</v>
      </c>
      <c r="B40" s="10"/>
    </row>
    <row r="41" spans="1:2" ht="12.75">
      <c r="A41" s="9" t="s">
        <v>26</v>
      </c>
      <c r="B41" s="10">
        <v>472362</v>
      </c>
    </row>
    <row r="42" spans="1:2" ht="12.75">
      <c r="A42" s="9" t="s">
        <v>27</v>
      </c>
      <c r="B42" s="10">
        <v>22362</v>
      </c>
    </row>
    <row r="43" spans="1:2" ht="12.75">
      <c r="A43" s="9" t="s">
        <v>28</v>
      </c>
      <c r="B43" s="10">
        <v>114189</v>
      </c>
    </row>
    <row r="44" spans="1:2" ht="12.75">
      <c r="A44" s="9" t="s">
        <v>240</v>
      </c>
      <c r="B44" s="10">
        <v>2389</v>
      </c>
    </row>
    <row r="45" spans="1:2" ht="12.75">
      <c r="A45" s="9" t="s">
        <v>186</v>
      </c>
      <c r="B45" s="10"/>
    </row>
    <row r="46" spans="1:2" ht="12.75">
      <c r="A46" s="6" t="s">
        <v>6</v>
      </c>
      <c r="B46" s="11">
        <f>SUM(B19:B45)</f>
        <v>29154412.037</v>
      </c>
    </row>
    <row r="47" spans="1:2" ht="13.5" thickBot="1">
      <c r="A47" s="1"/>
      <c r="B47" s="1"/>
    </row>
    <row r="48" spans="1:2" ht="13.5" thickBot="1">
      <c r="A48" s="14" t="s">
        <v>30</v>
      </c>
      <c r="B48" s="1"/>
    </row>
    <row r="49" spans="1:2" ht="12.75">
      <c r="A49" s="1" t="s">
        <v>30</v>
      </c>
      <c r="B49" s="8">
        <v>2517947</v>
      </c>
    </row>
    <row r="50" spans="1:2" ht="12.75">
      <c r="A50" s="1" t="s">
        <v>225</v>
      </c>
      <c r="B50" s="8"/>
    </row>
    <row r="51" spans="1:2" ht="13.5" thickBot="1">
      <c r="A51" s="1"/>
      <c r="B51" s="1"/>
    </row>
    <row r="52" spans="1:2" ht="15.75" thickBot="1">
      <c r="A52" s="13" t="s">
        <v>48</v>
      </c>
      <c r="B52" s="12">
        <f>SUM(B16+B46+B49+B50)</f>
        <v>34273705.552454</v>
      </c>
    </row>
  </sheetData>
  <sheetProtection/>
  <mergeCells count="5">
    <mergeCell ref="D29:F34"/>
    <mergeCell ref="D22:D23"/>
    <mergeCell ref="A1:B2"/>
    <mergeCell ref="D1:D2"/>
    <mergeCell ref="D15:D16"/>
  </mergeCells>
  <hyperlinks>
    <hyperlink ref="A5" location="Index!A1" display="Index"/>
  </hyperlinks>
  <printOptions/>
  <pageMargins left="0.75" right="0.75" top="1" bottom="1" header="0.5" footer="0.5"/>
  <pageSetup horizontalDpi="600" verticalDpi="600" orientation="portrait" paperSize="9" scale="80" r:id="rId1"/>
</worksheet>
</file>

<file path=xl/worksheets/sheet19.xml><?xml version="1.0" encoding="utf-8"?>
<worksheet xmlns="http://schemas.openxmlformats.org/spreadsheetml/2006/main" xmlns:r="http://schemas.openxmlformats.org/officeDocument/2006/relationships">
  <dimension ref="A1:F52"/>
  <sheetViews>
    <sheetView zoomScalePageLayoutView="0" workbookViewId="0" topLeftCell="A1">
      <selection activeCell="A1" sqref="A1:B2"/>
    </sheetView>
  </sheetViews>
  <sheetFormatPr defaultColWidth="9.140625" defaultRowHeight="12.75"/>
  <cols>
    <col min="1" max="1" width="31.00390625" style="0" customWidth="1"/>
    <col min="2" max="2" width="16.7109375" style="0" customWidth="1"/>
    <col min="3" max="3" width="6.57421875" style="0" customWidth="1"/>
    <col min="4" max="4" width="19.421875" style="0" customWidth="1"/>
    <col min="5" max="5" width="16.57421875" style="0" customWidth="1"/>
    <col min="6" max="6" width="15.421875" style="0" customWidth="1"/>
    <col min="7" max="7" width="17.00390625" style="0" customWidth="1"/>
  </cols>
  <sheetData>
    <row r="1" spans="1:5" ht="12.75">
      <c r="A1" s="261" t="s">
        <v>95</v>
      </c>
      <c r="B1" s="262"/>
      <c r="D1" s="265" t="s">
        <v>62</v>
      </c>
      <c r="E1" s="16" t="s">
        <v>34</v>
      </c>
    </row>
    <row r="2" spans="1:5" ht="15.75" customHeight="1" thickBot="1">
      <c r="A2" s="263"/>
      <c r="B2" s="264"/>
      <c r="D2" s="266"/>
      <c r="E2" s="17" t="s">
        <v>1</v>
      </c>
    </row>
    <row r="3" spans="1:5" ht="15">
      <c r="A3" s="40" t="s">
        <v>43</v>
      </c>
      <c r="B3" s="29" t="s">
        <v>0</v>
      </c>
      <c r="D3" s="18" t="s">
        <v>35</v>
      </c>
      <c r="E3" s="20">
        <v>1142524</v>
      </c>
    </row>
    <row r="4" spans="1:5" ht="15" thickBot="1">
      <c r="A4" s="33" t="s">
        <v>177</v>
      </c>
      <c r="B4" s="30" t="s">
        <v>1</v>
      </c>
      <c r="D4" s="18" t="s">
        <v>106</v>
      </c>
      <c r="E4" s="20">
        <v>51595</v>
      </c>
    </row>
    <row r="5" spans="1:5" ht="13.5" thickBot="1">
      <c r="A5" s="138" t="s">
        <v>137</v>
      </c>
      <c r="B5" s="2"/>
      <c r="D5" s="21" t="s">
        <v>36</v>
      </c>
      <c r="E5" s="22">
        <f>SUM(E3:E4)</f>
        <v>1194119</v>
      </c>
    </row>
    <row r="6" spans="1:5" ht="13.5" thickBot="1">
      <c r="A6" s="14" t="s">
        <v>2</v>
      </c>
      <c r="B6" s="3"/>
      <c r="D6" s="24" t="s">
        <v>64</v>
      </c>
      <c r="E6" s="25">
        <v>371008</v>
      </c>
    </row>
    <row r="7" spans="1:5" ht="12.75">
      <c r="A7" s="1" t="s">
        <v>3</v>
      </c>
      <c r="B7" s="188">
        <v>1.148084</v>
      </c>
      <c r="D7" s="24" t="s">
        <v>65</v>
      </c>
      <c r="E7" s="25">
        <v>154001</v>
      </c>
    </row>
    <row r="8" spans="1:5" ht="12.75">
      <c r="A8" s="1" t="s">
        <v>207</v>
      </c>
      <c r="B8" s="4"/>
      <c r="D8" s="24" t="s">
        <v>66</v>
      </c>
      <c r="E8" s="25">
        <v>74283</v>
      </c>
    </row>
    <row r="9" spans="1:5" ht="12.75">
      <c r="A9" s="1" t="s">
        <v>201</v>
      </c>
      <c r="B9" s="4"/>
      <c r="D9" s="24" t="s">
        <v>38</v>
      </c>
      <c r="E9" s="25">
        <v>2979</v>
      </c>
    </row>
    <row r="10" spans="1:5" ht="12.75">
      <c r="A10" s="1" t="s">
        <v>202</v>
      </c>
      <c r="B10" s="4"/>
      <c r="D10" s="24" t="s">
        <v>39</v>
      </c>
      <c r="E10" s="25">
        <v>66809</v>
      </c>
    </row>
    <row r="11" spans="1:5" ht="12.75">
      <c r="A11" s="1" t="s">
        <v>53</v>
      </c>
      <c r="B11" s="5">
        <v>2109</v>
      </c>
      <c r="D11" s="24" t="s">
        <v>40</v>
      </c>
      <c r="E11" s="25">
        <v>357797</v>
      </c>
    </row>
    <row r="12" spans="1:5" ht="13.5" thickBot="1">
      <c r="A12" s="1" t="s">
        <v>180</v>
      </c>
      <c r="B12" s="5">
        <v>2292261</v>
      </c>
      <c r="D12" s="21" t="s">
        <v>41</v>
      </c>
      <c r="E12" s="22">
        <f>SUM(E6:E11)</f>
        <v>1026877</v>
      </c>
    </row>
    <row r="13" spans="1:5" ht="13.5" thickBot="1">
      <c r="A13" s="1" t="s">
        <v>210</v>
      </c>
      <c r="B13" s="5"/>
      <c r="D13" s="31" t="s">
        <v>42</v>
      </c>
      <c r="E13" s="32">
        <f>E12+E5</f>
        <v>2220996</v>
      </c>
    </row>
    <row r="14" spans="1:2" ht="13.5" thickBot="1">
      <c r="A14" s="1" t="s">
        <v>203</v>
      </c>
      <c r="B14" s="5"/>
    </row>
    <row r="15" spans="1:5" ht="12.75">
      <c r="A15" s="1" t="s">
        <v>204</v>
      </c>
      <c r="B15" s="5"/>
      <c r="D15" s="267" t="s">
        <v>47</v>
      </c>
      <c r="E15" s="16" t="s">
        <v>34</v>
      </c>
    </row>
    <row r="16" spans="1:5" ht="13.5" thickBot="1">
      <c r="A16" s="6" t="s">
        <v>6</v>
      </c>
      <c r="B16" s="7">
        <f>SUM(B7:B15)</f>
        <v>2294371.148084</v>
      </c>
      <c r="D16" s="266"/>
      <c r="E16" s="26" t="s">
        <v>1</v>
      </c>
    </row>
    <row r="17" spans="1:5" ht="13.5" thickBot="1">
      <c r="A17" s="1"/>
      <c r="B17" s="3"/>
      <c r="D17" s="18" t="s">
        <v>44</v>
      </c>
      <c r="E17" s="95">
        <v>453257</v>
      </c>
    </row>
    <row r="18" spans="1:5" ht="13.5" thickBot="1">
      <c r="A18" s="15" t="s">
        <v>7</v>
      </c>
      <c r="B18" s="1"/>
      <c r="D18" s="18" t="s">
        <v>67</v>
      </c>
      <c r="E18" s="20">
        <v>1533440</v>
      </c>
    </row>
    <row r="19" spans="1:5" ht="13.5" thickBot="1">
      <c r="A19" s="9" t="s">
        <v>211</v>
      </c>
      <c r="B19" s="10"/>
      <c r="D19" s="37" t="s">
        <v>46</v>
      </c>
      <c r="E19" s="165">
        <v>234299</v>
      </c>
    </row>
    <row r="20" spans="1:5" ht="13.5" thickBot="1">
      <c r="A20" s="9" t="s">
        <v>9</v>
      </c>
      <c r="B20" s="10">
        <v>29376</v>
      </c>
      <c r="D20" s="31" t="s">
        <v>42</v>
      </c>
      <c r="E20" s="32">
        <f>SUM(E17:E19)</f>
        <v>2220996</v>
      </c>
    </row>
    <row r="21" spans="1:4" ht="13.5" thickBot="1">
      <c r="A21" s="9" t="s">
        <v>10</v>
      </c>
      <c r="B21" s="10">
        <v>63671</v>
      </c>
      <c r="D21" s="38"/>
    </row>
    <row r="22" spans="1:5" ht="12.75">
      <c r="A22" s="9" t="s">
        <v>11</v>
      </c>
      <c r="B22" s="10">
        <v>25548</v>
      </c>
      <c r="D22" s="267" t="s">
        <v>71</v>
      </c>
      <c r="E22" s="16" t="s">
        <v>34</v>
      </c>
    </row>
    <row r="23" spans="1:5" ht="13.5" thickBot="1">
      <c r="A23" s="9" t="s">
        <v>182</v>
      </c>
      <c r="B23" s="10"/>
      <c r="D23" s="266"/>
      <c r="E23" s="26" t="s">
        <v>1</v>
      </c>
    </row>
    <row r="24" spans="1:5" ht="12.75">
      <c r="A24" s="9" t="s">
        <v>205</v>
      </c>
      <c r="B24" s="10"/>
      <c r="D24" s="18" t="s">
        <v>72</v>
      </c>
      <c r="E24" s="95">
        <v>724329</v>
      </c>
    </row>
    <row r="25" spans="1:5" ht="13.5" thickBot="1">
      <c r="A25" s="9" t="s">
        <v>14</v>
      </c>
      <c r="B25" s="10">
        <v>6459</v>
      </c>
      <c r="D25" s="18" t="s">
        <v>33</v>
      </c>
      <c r="E25" s="20">
        <v>1496667</v>
      </c>
    </row>
    <row r="26" spans="1:5" ht="13.5" thickBot="1">
      <c r="A26" s="9" t="s">
        <v>15</v>
      </c>
      <c r="B26" s="10">
        <v>6459</v>
      </c>
      <c r="D26" s="31" t="s">
        <v>42</v>
      </c>
      <c r="E26" s="32">
        <f>SUM(E24:E25)</f>
        <v>2220996</v>
      </c>
    </row>
    <row r="27" spans="1:4" ht="13.5" thickBot="1">
      <c r="A27" s="9" t="s">
        <v>57</v>
      </c>
      <c r="B27" s="181">
        <v>1.454</v>
      </c>
      <c r="D27" s="39"/>
    </row>
    <row r="28" spans="1:6" ht="13.5" thickBot="1">
      <c r="A28" s="9" t="s">
        <v>16</v>
      </c>
      <c r="B28" s="10">
        <v>1210697</v>
      </c>
      <c r="D28" s="34" t="s">
        <v>60</v>
      </c>
      <c r="E28" s="35"/>
      <c r="F28" s="36"/>
    </row>
    <row r="29" spans="1:6" ht="12.75">
      <c r="A29" s="9" t="s">
        <v>17</v>
      </c>
      <c r="B29" s="10">
        <v>822942</v>
      </c>
      <c r="D29" s="252" t="s">
        <v>233</v>
      </c>
      <c r="E29" s="253"/>
      <c r="F29" s="254"/>
    </row>
    <row r="30" spans="1:6" ht="12.75">
      <c r="A30" s="9" t="s">
        <v>18</v>
      </c>
      <c r="B30" s="10">
        <v>208319</v>
      </c>
      <c r="D30" s="255"/>
      <c r="E30" s="256"/>
      <c r="F30" s="257"/>
    </row>
    <row r="31" spans="1:6" ht="12.75">
      <c r="A31" s="9" t="s">
        <v>248</v>
      </c>
      <c r="B31" s="10">
        <v>323385</v>
      </c>
      <c r="D31" s="255"/>
      <c r="E31" s="256"/>
      <c r="F31" s="257"/>
    </row>
    <row r="32" spans="1:6" ht="12.75">
      <c r="A32" s="9" t="s">
        <v>206</v>
      </c>
      <c r="B32" s="10"/>
      <c r="D32" s="255"/>
      <c r="E32" s="256"/>
      <c r="F32" s="257"/>
    </row>
    <row r="33" spans="1:6" ht="12.75">
      <c r="A33" s="9" t="s">
        <v>208</v>
      </c>
      <c r="B33" s="10"/>
      <c r="D33" s="255"/>
      <c r="E33" s="256"/>
      <c r="F33" s="257"/>
    </row>
    <row r="34" spans="1:6" ht="12.75">
      <c r="A34" s="9" t="s">
        <v>20</v>
      </c>
      <c r="B34" s="10">
        <v>10004</v>
      </c>
      <c r="D34" s="269"/>
      <c r="E34" s="270"/>
      <c r="F34" s="271"/>
    </row>
    <row r="35" spans="1:2" ht="12.75">
      <c r="A35" s="9" t="s">
        <v>185</v>
      </c>
      <c r="B35" s="10"/>
    </row>
    <row r="36" spans="1:2" ht="12.75">
      <c r="A36" s="9" t="s">
        <v>22</v>
      </c>
      <c r="B36" s="10">
        <v>1194208</v>
      </c>
    </row>
    <row r="37" spans="1:2" ht="12.75">
      <c r="A37" s="9" t="s">
        <v>23</v>
      </c>
      <c r="B37" s="10">
        <v>5146052</v>
      </c>
    </row>
    <row r="38" spans="1:2" ht="12.75">
      <c r="A38" s="9" t="s">
        <v>24</v>
      </c>
      <c r="B38" s="10">
        <v>13671537</v>
      </c>
    </row>
    <row r="39" ht="12.75">
      <c r="A39" s="9" t="s">
        <v>235</v>
      </c>
    </row>
    <row r="40" spans="1:2" ht="12.75">
      <c r="A40" s="9" t="s">
        <v>209</v>
      </c>
      <c r="B40" s="10"/>
    </row>
    <row r="41" spans="1:2" ht="12.75">
      <c r="A41" s="9" t="s">
        <v>26</v>
      </c>
      <c r="B41" s="10">
        <v>488857</v>
      </c>
    </row>
    <row r="42" spans="1:2" ht="12.75">
      <c r="A42" s="9" t="s">
        <v>27</v>
      </c>
      <c r="B42" s="10">
        <v>14101</v>
      </c>
    </row>
    <row r="43" spans="1:2" ht="12.75">
      <c r="A43" s="9" t="s">
        <v>28</v>
      </c>
      <c r="B43" s="10">
        <v>165069</v>
      </c>
    </row>
    <row r="44" spans="1:2" ht="12.75">
      <c r="A44" s="9" t="s">
        <v>240</v>
      </c>
      <c r="B44" s="10">
        <v>1533</v>
      </c>
    </row>
    <row r="45" spans="1:2" ht="12.75">
      <c r="A45" s="9" t="s">
        <v>186</v>
      </c>
      <c r="B45" s="10"/>
    </row>
    <row r="46" spans="1:2" ht="12.75">
      <c r="A46" s="6" t="s">
        <v>6</v>
      </c>
      <c r="B46" s="11">
        <f>SUM(B19:B45)</f>
        <v>23388218.454</v>
      </c>
    </row>
    <row r="47" spans="1:2" ht="13.5" thickBot="1">
      <c r="A47" s="1"/>
      <c r="B47" s="1"/>
    </row>
    <row r="48" spans="1:2" ht="13.5" thickBot="1">
      <c r="A48" s="14" t="s">
        <v>30</v>
      </c>
      <c r="B48" s="1"/>
    </row>
    <row r="49" spans="1:2" ht="12.75">
      <c r="A49" s="1" t="s">
        <v>30</v>
      </c>
      <c r="B49" s="8">
        <v>2220996</v>
      </c>
    </row>
    <row r="50" spans="1:2" ht="12.75">
      <c r="A50" s="1" t="s">
        <v>225</v>
      </c>
      <c r="B50" s="8"/>
    </row>
    <row r="51" spans="1:2" ht="13.5" thickBot="1">
      <c r="A51" s="1"/>
      <c r="B51" s="1"/>
    </row>
    <row r="52" spans="1:2" ht="15.75" thickBot="1">
      <c r="A52" s="13" t="s">
        <v>48</v>
      </c>
      <c r="B52" s="12">
        <f>SUM(B16+B46+B49+B50)</f>
        <v>27903585.602084</v>
      </c>
    </row>
  </sheetData>
  <sheetProtection/>
  <mergeCells count="5">
    <mergeCell ref="D29:F34"/>
    <mergeCell ref="D22:D23"/>
    <mergeCell ref="A1:B2"/>
    <mergeCell ref="D1:D2"/>
    <mergeCell ref="D15:D16"/>
  </mergeCells>
  <hyperlinks>
    <hyperlink ref="A5" location="Index!A1" display="Index"/>
  </hyperlinks>
  <printOptions/>
  <pageMargins left="0.75" right="0.75" top="1" bottom="1" header="0.5" footer="0.5"/>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F51"/>
  <sheetViews>
    <sheetView zoomScalePageLayoutView="0" workbookViewId="0" topLeftCell="A1">
      <selection activeCell="A1" sqref="A1:B2"/>
    </sheetView>
  </sheetViews>
  <sheetFormatPr defaultColWidth="9.140625" defaultRowHeight="12.75"/>
  <cols>
    <col min="1" max="1" width="31.00390625" style="0" customWidth="1"/>
    <col min="2" max="2" width="16.7109375" style="0" customWidth="1"/>
    <col min="3" max="3" width="6.57421875" style="0" customWidth="1"/>
    <col min="4" max="4" width="19.421875" style="0" customWidth="1"/>
    <col min="5" max="5" width="16.57421875" style="0" customWidth="1"/>
    <col min="6" max="6" width="15.421875" style="0" customWidth="1"/>
  </cols>
  <sheetData>
    <row r="1" spans="1:5" ht="12.75">
      <c r="A1" s="261" t="s">
        <v>49</v>
      </c>
      <c r="B1" s="262"/>
      <c r="D1" s="265" t="s">
        <v>62</v>
      </c>
      <c r="E1" s="16" t="s">
        <v>34</v>
      </c>
    </row>
    <row r="2" spans="1:5" ht="15.75" customHeight="1" thickBot="1">
      <c r="A2" s="263"/>
      <c r="B2" s="264"/>
      <c r="D2" s="266"/>
      <c r="E2" s="17" t="s">
        <v>1</v>
      </c>
    </row>
    <row r="3" spans="1:5" ht="15">
      <c r="A3" s="40" t="s">
        <v>73</v>
      </c>
      <c r="B3" s="29" t="s">
        <v>0</v>
      </c>
      <c r="D3" s="18" t="s">
        <v>61</v>
      </c>
      <c r="E3" s="20">
        <v>934.7632399999999</v>
      </c>
    </row>
    <row r="4" spans="1:5" ht="15" thickBot="1">
      <c r="A4" s="33" t="s">
        <v>177</v>
      </c>
      <c r="B4" s="30" t="s">
        <v>1</v>
      </c>
      <c r="D4" s="18" t="s">
        <v>68</v>
      </c>
      <c r="E4" s="20">
        <v>1369992.052685</v>
      </c>
    </row>
    <row r="5" spans="1:5" ht="13.5" thickBot="1">
      <c r="A5" s="138" t="s">
        <v>137</v>
      </c>
      <c r="B5" s="2"/>
      <c r="D5" s="21" t="s">
        <v>36</v>
      </c>
      <c r="E5" s="22">
        <f>SUM(E3:E4)</f>
        <v>1370926.815925</v>
      </c>
    </row>
    <row r="6" spans="1:5" ht="13.5" thickBot="1">
      <c r="A6" s="14" t="s">
        <v>2</v>
      </c>
      <c r="B6" s="3"/>
      <c r="D6" s="24" t="s">
        <v>63</v>
      </c>
      <c r="E6" s="25">
        <v>15972.258839999999</v>
      </c>
    </row>
    <row r="7" spans="1:5" ht="12.75">
      <c r="A7" s="1" t="s">
        <v>3</v>
      </c>
      <c r="B7" s="179">
        <v>0.3509432</v>
      </c>
      <c r="D7" s="24" t="s">
        <v>64</v>
      </c>
      <c r="E7" s="25">
        <v>203453.25128</v>
      </c>
    </row>
    <row r="8" spans="1:5" ht="12.75">
      <c r="A8" s="1" t="s">
        <v>4</v>
      </c>
      <c r="B8" s="179">
        <v>0.5109718</v>
      </c>
      <c r="D8" s="24" t="s">
        <v>65</v>
      </c>
      <c r="E8" s="25">
        <v>90999.201414</v>
      </c>
    </row>
    <row r="9" spans="1:5" ht="12.75">
      <c r="A9" s="1" t="s">
        <v>51</v>
      </c>
      <c r="B9" s="180">
        <v>10.16047</v>
      </c>
      <c r="D9" s="24" t="s">
        <v>66</v>
      </c>
      <c r="E9" s="25">
        <v>227352.70881399998</v>
      </c>
    </row>
    <row r="10" spans="1:5" ht="12.75">
      <c r="A10" s="1" t="s">
        <v>52</v>
      </c>
      <c r="B10" s="180">
        <v>46.738161999999996</v>
      </c>
      <c r="D10" s="24" t="s">
        <v>38</v>
      </c>
      <c r="E10" s="25">
        <v>10719.295849999999</v>
      </c>
    </row>
    <row r="11" spans="1:5" ht="12.75">
      <c r="A11" s="1" t="s">
        <v>53</v>
      </c>
      <c r="B11" s="180">
        <v>683.799631</v>
      </c>
      <c r="D11" s="24" t="s">
        <v>39</v>
      </c>
      <c r="E11" s="25">
        <v>106021.45630899999</v>
      </c>
    </row>
    <row r="12" spans="1:5" ht="12.75">
      <c r="A12" s="1" t="s">
        <v>79</v>
      </c>
      <c r="B12" s="5">
        <v>72149.49746999999</v>
      </c>
      <c r="D12" s="24" t="s">
        <v>40</v>
      </c>
      <c r="E12" s="25">
        <v>360699.733141</v>
      </c>
    </row>
    <row r="13" spans="1:5" ht="13.5" thickBot="1">
      <c r="A13" s="1" t="s">
        <v>80</v>
      </c>
      <c r="B13" s="5">
        <v>71285.85751999999</v>
      </c>
      <c r="D13" s="21" t="s">
        <v>41</v>
      </c>
      <c r="E13" s="22">
        <f>SUM(E6:E12)</f>
        <v>1015217.9056480001</v>
      </c>
    </row>
    <row r="14" spans="1:5" ht="13.5" thickBot="1">
      <c r="A14" s="1" t="s">
        <v>54</v>
      </c>
      <c r="B14" s="5">
        <v>5.080235</v>
      </c>
      <c r="D14" s="31" t="s">
        <v>42</v>
      </c>
      <c r="E14" s="32">
        <f>E13+E5</f>
        <v>2386144.721573</v>
      </c>
    </row>
    <row r="15" spans="1:2" ht="13.5" thickBot="1">
      <c r="A15" s="1" t="s">
        <v>178</v>
      </c>
      <c r="B15" s="5">
        <v>1459.0434919999998</v>
      </c>
    </row>
    <row r="16" spans="1:5" ht="12.75">
      <c r="A16" s="1" t="s">
        <v>56</v>
      </c>
      <c r="B16" s="5">
        <v>778.2920019999999</v>
      </c>
      <c r="D16" s="267" t="s">
        <v>47</v>
      </c>
      <c r="E16" s="16" t="s">
        <v>34</v>
      </c>
    </row>
    <row r="17" spans="1:5" ht="13.5" thickBot="1">
      <c r="A17" s="6" t="s">
        <v>6</v>
      </c>
      <c r="B17" s="7">
        <v>146418.468982</v>
      </c>
      <c r="D17" s="266"/>
      <c r="E17" s="26" t="s">
        <v>1</v>
      </c>
    </row>
    <row r="18" spans="1:5" ht="13.5" thickBot="1">
      <c r="A18" s="1"/>
      <c r="B18" s="3" t="s">
        <v>43</v>
      </c>
      <c r="D18" s="18" t="s">
        <v>69</v>
      </c>
      <c r="E18" s="95">
        <v>449923.900446</v>
      </c>
    </row>
    <row r="19" spans="1:5" ht="13.5" thickBot="1">
      <c r="A19" s="15" t="s">
        <v>7</v>
      </c>
      <c r="B19" s="1" t="s">
        <v>43</v>
      </c>
      <c r="D19" s="18" t="s">
        <v>67</v>
      </c>
      <c r="E19" s="20">
        <v>1746075.753453</v>
      </c>
    </row>
    <row r="20" spans="1:5" ht="13.5" thickBot="1">
      <c r="A20" s="9" t="s">
        <v>8</v>
      </c>
      <c r="B20" s="10">
        <v>20039</v>
      </c>
      <c r="D20" s="37" t="s">
        <v>46</v>
      </c>
      <c r="E20" s="165">
        <v>190145.067674</v>
      </c>
    </row>
    <row r="21" spans="1:5" ht="13.5" thickBot="1">
      <c r="A21" s="9" t="s">
        <v>9</v>
      </c>
      <c r="B21" s="10">
        <v>19365.855819999997</v>
      </c>
      <c r="D21" s="31" t="s">
        <v>42</v>
      </c>
      <c r="E21" s="32">
        <f>SUM(E18:E20)</f>
        <v>2386144.721573</v>
      </c>
    </row>
    <row r="22" spans="1:4" ht="13.5" thickBot="1">
      <c r="A22" s="9" t="s">
        <v>10</v>
      </c>
      <c r="B22" s="10">
        <v>256901.38766799998</v>
      </c>
      <c r="D22" s="38" t="s">
        <v>70</v>
      </c>
    </row>
    <row r="23" spans="1:5" ht="12.75">
      <c r="A23" s="9" t="s">
        <v>11</v>
      </c>
      <c r="B23" s="10">
        <v>11640.850478999999</v>
      </c>
      <c r="D23" s="267" t="s">
        <v>71</v>
      </c>
      <c r="E23" s="16" t="s">
        <v>34</v>
      </c>
    </row>
    <row r="24" spans="1:5" ht="13.5" thickBot="1">
      <c r="A24" s="9" t="s">
        <v>182</v>
      </c>
      <c r="B24" s="10" t="s">
        <v>43</v>
      </c>
      <c r="D24" s="266"/>
      <c r="E24" s="26" t="s">
        <v>1</v>
      </c>
    </row>
    <row r="25" spans="1:5" ht="12.75">
      <c r="A25" s="9" t="s">
        <v>13</v>
      </c>
      <c r="B25" s="10">
        <v>5882.91213</v>
      </c>
      <c r="D25" s="18" t="s">
        <v>72</v>
      </c>
      <c r="E25" s="95">
        <v>1177782.377507</v>
      </c>
    </row>
    <row r="26" spans="1:5" ht="13.5" thickBot="1">
      <c r="A26" s="9" t="s">
        <v>184</v>
      </c>
      <c r="B26" s="10">
        <v>10273.251216999999</v>
      </c>
      <c r="D26" s="18" t="s">
        <v>33</v>
      </c>
      <c r="E26" s="20">
        <v>1208362.3440659998</v>
      </c>
    </row>
    <row r="27" spans="1:5" ht="13.5" thickBot="1">
      <c r="A27" s="9" t="s">
        <v>57</v>
      </c>
      <c r="B27" s="224">
        <v>4.064188</v>
      </c>
      <c r="D27" s="31" t="s">
        <v>42</v>
      </c>
      <c r="E27" s="32">
        <f>SUM(E25:E26)</f>
        <v>2386144.721573</v>
      </c>
    </row>
    <row r="28" spans="1:4" ht="13.5" thickBot="1">
      <c r="A28" s="9" t="s">
        <v>16</v>
      </c>
      <c r="B28" s="10">
        <v>1523437.502719</v>
      </c>
      <c r="D28" s="39"/>
    </row>
    <row r="29" spans="1:6" ht="13.5" thickBot="1">
      <c r="A29" s="9" t="s">
        <v>17</v>
      </c>
      <c r="B29" s="10">
        <v>1158625.8273689998</v>
      </c>
      <c r="D29" s="34" t="s">
        <v>60</v>
      </c>
      <c r="E29" s="35"/>
      <c r="F29" s="36"/>
    </row>
    <row r="30" spans="1:6" ht="12.75">
      <c r="A30" s="9" t="s">
        <v>18</v>
      </c>
      <c r="B30" s="10">
        <v>124095.91639199998</v>
      </c>
      <c r="D30" s="252" t="s">
        <v>183</v>
      </c>
      <c r="E30" s="253"/>
      <c r="F30" s="254"/>
    </row>
    <row r="31" spans="1:6" ht="12.75">
      <c r="A31" s="9" t="s">
        <v>58</v>
      </c>
      <c r="B31" s="10">
        <v>483.63837199999995</v>
      </c>
      <c r="D31" s="255"/>
      <c r="E31" s="256"/>
      <c r="F31" s="257"/>
    </row>
    <row r="32" spans="1:6" ht="12.75">
      <c r="A32" s="9" t="s">
        <v>19</v>
      </c>
      <c r="B32" s="10">
        <v>2032.0939999999998</v>
      </c>
      <c r="D32" s="255"/>
      <c r="E32" s="256"/>
      <c r="F32" s="257"/>
    </row>
    <row r="33" spans="1:6" ht="12.75">
      <c r="A33" s="9" t="s">
        <v>20</v>
      </c>
      <c r="B33" s="10">
        <v>19207.352487999997</v>
      </c>
      <c r="D33" s="255"/>
      <c r="E33" s="256"/>
      <c r="F33" s="257"/>
    </row>
    <row r="34" spans="1:6" ht="12.75">
      <c r="A34" s="9" t="s">
        <v>185</v>
      </c>
      <c r="B34" s="10" t="s">
        <v>43</v>
      </c>
      <c r="D34" s="258"/>
      <c r="E34" s="259"/>
      <c r="F34" s="260"/>
    </row>
    <row r="35" spans="1:2" ht="12.75">
      <c r="A35" s="9" t="s">
        <v>22</v>
      </c>
      <c r="B35" s="10">
        <v>1250912.3603319998</v>
      </c>
    </row>
    <row r="36" spans="1:2" ht="12.75">
      <c r="A36" s="9" t="s">
        <v>23</v>
      </c>
      <c r="B36" s="10">
        <v>5382014.167610999</v>
      </c>
    </row>
    <row r="37" spans="1:2" ht="12.75">
      <c r="A37" s="9" t="s">
        <v>24</v>
      </c>
      <c r="B37" s="10">
        <v>21490547.263345</v>
      </c>
    </row>
    <row r="38" ht="12.75">
      <c r="A38" s="9" t="s">
        <v>235</v>
      </c>
    </row>
    <row r="39" spans="1:2" ht="12.75">
      <c r="A39" s="9" t="s">
        <v>59</v>
      </c>
      <c r="B39" s="10">
        <v>52792.786072999996</v>
      </c>
    </row>
    <row r="40" spans="1:2" ht="12.75">
      <c r="A40" s="9" t="s">
        <v>26</v>
      </c>
      <c r="B40" s="10">
        <v>196589.85379499997</v>
      </c>
    </row>
    <row r="41" spans="1:2" ht="12.75">
      <c r="A41" s="9" t="s">
        <v>27</v>
      </c>
      <c r="B41" s="10">
        <v>196589.85379499997</v>
      </c>
    </row>
    <row r="42" spans="1:2" ht="12.75">
      <c r="A42" s="9" t="s">
        <v>28</v>
      </c>
      <c r="B42" s="10">
        <v>135628.04984199998</v>
      </c>
    </row>
    <row r="43" spans="1:2" ht="12.75">
      <c r="A43" s="9" t="s">
        <v>240</v>
      </c>
      <c r="B43" s="10">
        <v>121.93</v>
      </c>
    </row>
    <row r="44" spans="1:2" ht="12.75">
      <c r="A44" s="9" t="s">
        <v>186</v>
      </c>
      <c r="B44" s="10"/>
    </row>
    <row r="45" spans="1:2" ht="12.75">
      <c r="A45" s="6" t="s">
        <v>6</v>
      </c>
      <c r="B45" s="11">
        <f>SUM(B20:B44)</f>
        <v>31857185.917634994</v>
      </c>
    </row>
    <row r="46" spans="1:2" ht="13.5" thickBot="1">
      <c r="A46" s="1"/>
      <c r="B46" s="1"/>
    </row>
    <row r="47" spans="1:2" ht="13.5" thickBot="1">
      <c r="A47" s="14" t="s">
        <v>30</v>
      </c>
      <c r="B47" s="1"/>
    </row>
    <row r="48" spans="1:2" ht="12.75">
      <c r="A48" s="1" t="s">
        <v>30</v>
      </c>
      <c r="B48" s="8">
        <v>2386145</v>
      </c>
    </row>
    <row r="49" spans="1:2" ht="12.75">
      <c r="A49" s="1" t="s">
        <v>225</v>
      </c>
      <c r="B49" s="8"/>
    </row>
    <row r="50" spans="1:2" ht="13.5" thickBot="1">
      <c r="A50" s="1"/>
      <c r="B50" s="1"/>
    </row>
    <row r="51" spans="1:2" ht="15.75" thickBot="1">
      <c r="A51" s="13" t="s">
        <v>179</v>
      </c>
      <c r="B51" s="12">
        <f>SUM(B17+B45+B48+B49)</f>
        <v>34389749.38661699</v>
      </c>
    </row>
  </sheetData>
  <sheetProtection/>
  <mergeCells count="5">
    <mergeCell ref="D30:F34"/>
    <mergeCell ref="A1:B2"/>
    <mergeCell ref="D1:D2"/>
    <mergeCell ref="D16:D17"/>
    <mergeCell ref="D23:D24"/>
  </mergeCells>
  <hyperlinks>
    <hyperlink ref="A5" location="Index!A1" display="Index"/>
  </hyperlinks>
  <printOptions/>
  <pageMargins left="0.75" right="0.75" top="1" bottom="1" header="0.5" footer="0.5"/>
  <pageSetup horizontalDpi="600" verticalDpi="600" orientation="portrait" paperSize="9" scale="80" r:id="rId1"/>
</worksheet>
</file>

<file path=xl/worksheets/sheet20.xml><?xml version="1.0" encoding="utf-8"?>
<worksheet xmlns="http://schemas.openxmlformats.org/spreadsheetml/2006/main" xmlns:r="http://schemas.openxmlformats.org/officeDocument/2006/relationships">
  <dimension ref="A1:H52"/>
  <sheetViews>
    <sheetView zoomScalePageLayoutView="0" workbookViewId="0" topLeftCell="A1">
      <selection activeCell="A1" sqref="A1:B2"/>
    </sheetView>
  </sheetViews>
  <sheetFormatPr defaultColWidth="9.140625" defaultRowHeight="12.75"/>
  <cols>
    <col min="1" max="1" width="31.00390625" style="0" customWidth="1"/>
    <col min="2" max="2" width="16.7109375" style="0" customWidth="1"/>
    <col min="3" max="3" width="3.57421875" style="0" customWidth="1"/>
    <col min="4" max="4" width="19.421875" style="0" customWidth="1"/>
    <col min="5" max="5" width="13.421875" style="0" customWidth="1"/>
    <col min="6" max="6" width="14.140625" style="0" customWidth="1"/>
    <col min="7" max="7" width="14.8515625" style="0" customWidth="1"/>
  </cols>
  <sheetData>
    <row r="1" spans="1:7" ht="12.75" customHeight="1">
      <c r="A1" s="261" t="s">
        <v>96</v>
      </c>
      <c r="B1" s="262"/>
      <c r="D1" s="287" t="s">
        <v>62</v>
      </c>
      <c r="E1" s="41" t="s">
        <v>108</v>
      </c>
      <c r="F1" s="41" t="s">
        <v>109</v>
      </c>
      <c r="G1" s="42" t="s">
        <v>34</v>
      </c>
    </row>
    <row r="2" spans="1:7" ht="15.75" customHeight="1" thickBot="1">
      <c r="A2" s="263"/>
      <c r="B2" s="264"/>
      <c r="D2" s="288"/>
      <c r="E2" s="43" t="s">
        <v>1</v>
      </c>
      <c r="F2" s="43" t="s">
        <v>1</v>
      </c>
      <c r="G2" s="44" t="s">
        <v>1</v>
      </c>
    </row>
    <row r="3" spans="1:7" ht="15">
      <c r="A3" s="40" t="s">
        <v>43</v>
      </c>
      <c r="B3" s="29" t="s">
        <v>0</v>
      </c>
      <c r="D3" s="18" t="s">
        <v>35</v>
      </c>
      <c r="E3" s="192">
        <v>866267.98</v>
      </c>
      <c r="F3" s="192">
        <v>492883</v>
      </c>
      <c r="G3" s="19">
        <f>SUM(E3:F3)</f>
        <v>1359150.98</v>
      </c>
    </row>
    <row r="4" spans="1:7" ht="15" thickBot="1">
      <c r="A4" s="33" t="s">
        <v>177</v>
      </c>
      <c r="B4" s="30" t="s">
        <v>1</v>
      </c>
      <c r="D4" s="21" t="s">
        <v>36</v>
      </c>
      <c r="E4" s="92">
        <f>SUM(E3:E3)</f>
        <v>866267.98</v>
      </c>
      <c r="F4" s="92">
        <f>SUM(F3:F3)</f>
        <v>492883</v>
      </c>
      <c r="G4" s="45">
        <f>SUM(G3:G3)</f>
        <v>1359150.98</v>
      </c>
    </row>
    <row r="5" spans="1:7" ht="13.5" thickBot="1">
      <c r="A5" s="138" t="s">
        <v>137</v>
      </c>
      <c r="B5" s="2"/>
      <c r="D5" s="37" t="s">
        <v>220</v>
      </c>
      <c r="E5" s="146">
        <v>520844</v>
      </c>
      <c r="F5" s="146">
        <v>45295</v>
      </c>
      <c r="G5" s="46">
        <f>SUM(E5:F5)</f>
        <v>566139</v>
      </c>
    </row>
    <row r="6" spans="1:7" ht="13.5" thickBot="1">
      <c r="A6" s="14" t="s">
        <v>2</v>
      </c>
      <c r="B6" s="3"/>
      <c r="D6" s="24" t="s">
        <v>66</v>
      </c>
      <c r="E6" s="193">
        <v>5313</v>
      </c>
      <c r="F6" s="193">
        <v>92847</v>
      </c>
      <c r="G6" s="46">
        <f>SUM(E6:F6)</f>
        <v>98160</v>
      </c>
    </row>
    <row r="7" spans="1:7" ht="12.75">
      <c r="A7" s="1" t="s">
        <v>3</v>
      </c>
      <c r="B7" s="188">
        <v>2.403585</v>
      </c>
      <c r="D7" s="24" t="s">
        <v>219</v>
      </c>
      <c r="E7" s="193">
        <v>248198</v>
      </c>
      <c r="F7" s="193">
        <v>166423</v>
      </c>
      <c r="G7" s="46">
        <f>SUM(E7:F7)</f>
        <v>414621</v>
      </c>
    </row>
    <row r="8" spans="1:7" ht="13.5" thickBot="1">
      <c r="A8" s="1" t="s">
        <v>4</v>
      </c>
      <c r="B8" s="188">
        <v>1.844689</v>
      </c>
      <c r="D8" s="21" t="s">
        <v>41</v>
      </c>
      <c r="E8" s="92">
        <f>SUM(E5:E7)</f>
        <v>774355</v>
      </c>
      <c r="F8" s="92">
        <f>SUM(F5:F7)</f>
        <v>304565</v>
      </c>
      <c r="G8" s="190">
        <f>SUM(G5:G7)</f>
        <v>1078920</v>
      </c>
    </row>
    <row r="9" spans="1:7" ht="12.75" customHeight="1" thickBot="1">
      <c r="A9" s="1" t="s">
        <v>201</v>
      </c>
      <c r="B9" s="4"/>
      <c r="D9" s="31" t="s">
        <v>42</v>
      </c>
      <c r="E9" s="191">
        <f>E8+E4</f>
        <v>1640622.98</v>
      </c>
      <c r="F9" s="191">
        <f>F8+F4</f>
        <v>797448</v>
      </c>
      <c r="G9" s="47">
        <f>G8+G4</f>
        <v>2438070.98</v>
      </c>
    </row>
    <row r="10" spans="1:7" ht="13.5" thickBot="1">
      <c r="A10" s="1" t="s">
        <v>202</v>
      </c>
      <c r="B10" s="4"/>
      <c r="D10" s="48"/>
      <c r="E10" s="50"/>
      <c r="F10" s="50"/>
      <c r="G10" s="50"/>
    </row>
    <row r="11" spans="1:8" ht="12.75">
      <c r="A11" s="1" t="s">
        <v>53</v>
      </c>
      <c r="B11" s="5">
        <v>290</v>
      </c>
      <c r="D11" s="226" t="s">
        <v>242</v>
      </c>
      <c r="E11" s="227" t="s">
        <v>44</v>
      </c>
      <c r="F11" s="227" t="s">
        <v>243</v>
      </c>
      <c r="G11" s="227" t="s">
        <v>46</v>
      </c>
      <c r="H11" s="228" t="s">
        <v>6</v>
      </c>
    </row>
    <row r="12" spans="1:8" ht="12.75">
      <c r="A12" s="1" t="s">
        <v>180</v>
      </c>
      <c r="B12" s="5">
        <v>2351303</v>
      </c>
      <c r="D12" s="229" t="s">
        <v>244</v>
      </c>
      <c r="E12" s="230"/>
      <c r="F12" s="230" t="s">
        <v>44</v>
      </c>
      <c r="G12" s="230"/>
      <c r="H12" s="231"/>
    </row>
    <row r="13" spans="1:8" ht="13.5" thickBot="1">
      <c r="A13" s="1" t="s">
        <v>210</v>
      </c>
      <c r="B13" s="5"/>
      <c r="D13" s="232" t="s">
        <v>245</v>
      </c>
      <c r="E13" s="233"/>
      <c r="F13" s="233"/>
      <c r="G13" s="233"/>
      <c r="H13" s="234"/>
    </row>
    <row r="14" spans="1:8" ht="12.75">
      <c r="A14" s="1" t="s">
        <v>203</v>
      </c>
      <c r="B14" s="5"/>
      <c r="D14" s="87" t="s">
        <v>35</v>
      </c>
      <c r="E14" s="104">
        <v>0</v>
      </c>
      <c r="F14" s="104">
        <v>1359150.6</v>
      </c>
      <c r="G14" s="104">
        <v>0</v>
      </c>
      <c r="H14" s="105">
        <f>SUM(E14:G14)</f>
        <v>1359150.6</v>
      </c>
    </row>
    <row r="15" spans="1:8" ht="12.75">
      <c r="A15" s="1" t="s">
        <v>204</v>
      </c>
      <c r="B15" s="5"/>
      <c r="D15" s="119" t="s">
        <v>36</v>
      </c>
      <c r="E15" s="106">
        <v>0</v>
      </c>
      <c r="F15" s="106">
        <f>SUM(F14)</f>
        <v>1359150.6</v>
      </c>
      <c r="G15" s="106">
        <v>0</v>
      </c>
      <c r="H15" s="107">
        <f>SUM(H14)</f>
        <v>1359150.6</v>
      </c>
    </row>
    <row r="16" spans="1:8" ht="12.75">
      <c r="A16" s="6" t="s">
        <v>6</v>
      </c>
      <c r="B16" s="7">
        <f>SUM(B7:B15)</f>
        <v>2351597.248274</v>
      </c>
      <c r="D16" s="37" t="s">
        <v>220</v>
      </c>
      <c r="E16" s="104">
        <v>505494</v>
      </c>
      <c r="F16" s="104">
        <v>60644.345</v>
      </c>
      <c r="G16" s="104">
        <v>0</v>
      </c>
      <c r="H16" s="105">
        <f>SUM(E16:G16)</f>
        <v>566138.345</v>
      </c>
    </row>
    <row r="17" spans="1:8" ht="13.5" thickBot="1">
      <c r="A17" s="1"/>
      <c r="B17" s="3"/>
      <c r="D17" s="87" t="s">
        <v>66</v>
      </c>
      <c r="E17" s="104">
        <v>95396</v>
      </c>
      <c r="F17" s="104">
        <v>2075</v>
      </c>
      <c r="G17" s="104">
        <v>690</v>
      </c>
      <c r="H17" s="105">
        <f>SUM(E17:G17)</f>
        <v>98161</v>
      </c>
    </row>
    <row r="18" spans="1:8" ht="13.5" thickBot="1">
      <c r="A18" s="15" t="s">
        <v>7</v>
      </c>
      <c r="B18" s="1"/>
      <c r="D18" s="87" t="s">
        <v>219</v>
      </c>
      <c r="E18" s="104">
        <v>0</v>
      </c>
      <c r="F18" s="104">
        <v>231254.78</v>
      </c>
      <c r="G18" s="104">
        <v>183366.1</v>
      </c>
      <c r="H18" s="105">
        <f>SUM(E18:G18)</f>
        <v>414620.88</v>
      </c>
    </row>
    <row r="19" spans="1:8" ht="13.5" thickBot="1">
      <c r="A19" s="9" t="s">
        <v>8</v>
      </c>
      <c r="B19" s="10">
        <v>1255</v>
      </c>
      <c r="D19" s="119" t="s">
        <v>41</v>
      </c>
      <c r="E19" s="106">
        <f>SUM(E16:E18)</f>
        <v>600890</v>
      </c>
      <c r="F19" s="106">
        <f>SUM(F16:F18)</f>
        <v>293974.125</v>
      </c>
      <c r="G19" s="106">
        <f>SUM(G16:G18)</f>
        <v>184056.1</v>
      </c>
      <c r="H19" s="107">
        <f>SUM(H16:H18)</f>
        <v>1078920.225</v>
      </c>
    </row>
    <row r="20" spans="1:8" ht="13.5" thickBot="1">
      <c r="A20" s="9" t="s">
        <v>9</v>
      </c>
      <c r="B20" s="10">
        <v>17543</v>
      </c>
      <c r="D20" s="121" t="s">
        <v>42</v>
      </c>
      <c r="E20" s="115">
        <f>E15+E19</f>
        <v>600890</v>
      </c>
      <c r="F20" s="115">
        <f>F15+F19</f>
        <v>1653124.725</v>
      </c>
      <c r="G20" s="115">
        <f>G15+G19</f>
        <v>184056.1</v>
      </c>
      <c r="H20" s="116">
        <f>SUM(E20:G20)</f>
        <v>2438070.825</v>
      </c>
    </row>
    <row r="21" spans="1:8" ht="13.5" thickBot="1">
      <c r="A21" s="9" t="s">
        <v>10</v>
      </c>
      <c r="B21" s="10">
        <v>87892</v>
      </c>
      <c r="D21" s="127"/>
      <c r="E21" s="235"/>
      <c r="F21" s="236"/>
      <c r="G21" s="236"/>
      <c r="H21" s="236"/>
    </row>
    <row r="22" spans="1:5" ht="12.75">
      <c r="A22" s="9" t="s">
        <v>11</v>
      </c>
      <c r="B22" s="10">
        <v>29649</v>
      </c>
      <c r="D22" s="267" t="s">
        <v>47</v>
      </c>
      <c r="E22" s="16" t="s">
        <v>34</v>
      </c>
    </row>
    <row r="23" spans="1:5" ht="13.5" thickBot="1">
      <c r="A23" s="9" t="s">
        <v>182</v>
      </c>
      <c r="B23" s="10"/>
      <c r="D23" s="266"/>
      <c r="E23" s="26" t="s">
        <v>1</v>
      </c>
    </row>
    <row r="24" spans="1:5" ht="12.75">
      <c r="A24" s="9" t="s">
        <v>205</v>
      </c>
      <c r="B24" s="10"/>
      <c r="D24" s="18" t="s">
        <v>44</v>
      </c>
      <c r="E24" s="95">
        <v>600890</v>
      </c>
    </row>
    <row r="25" spans="1:5" ht="12.75">
      <c r="A25" s="9" t="s">
        <v>14</v>
      </c>
      <c r="B25" s="10">
        <v>0</v>
      </c>
      <c r="D25" s="18" t="s">
        <v>67</v>
      </c>
      <c r="E25" s="20">
        <f>'[1]Sheet1'!J9</f>
        <v>1653124.725</v>
      </c>
    </row>
    <row r="26" spans="1:5" ht="13.5" thickBot="1">
      <c r="A26" s="9" t="s">
        <v>15</v>
      </c>
      <c r="B26" s="10">
        <v>24061</v>
      </c>
      <c r="D26" s="37" t="s">
        <v>46</v>
      </c>
      <c r="E26" s="165">
        <v>184056</v>
      </c>
    </row>
    <row r="27" spans="1:5" ht="13.5" thickBot="1">
      <c r="A27" s="9" t="s">
        <v>57</v>
      </c>
      <c r="B27" s="10">
        <v>0</v>
      </c>
      <c r="D27" s="31" t="s">
        <v>42</v>
      </c>
      <c r="E27" s="32">
        <f>SUM(E24:E26)</f>
        <v>2438070.725</v>
      </c>
    </row>
    <row r="28" spans="1:4" ht="13.5" thickBot="1">
      <c r="A28" s="9" t="s">
        <v>16</v>
      </c>
      <c r="B28" s="10">
        <v>1255720</v>
      </c>
      <c r="D28" s="38"/>
    </row>
    <row r="29" spans="1:5" ht="12.75">
      <c r="A29" s="9" t="s">
        <v>17</v>
      </c>
      <c r="B29" s="10">
        <v>708404</v>
      </c>
      <c r="D29" s="267" t="s">
        <v>71</v>
      </c>
      <c r="E29" s="16" t="s">
        <v>34</v>
      </c>
    </row>
    <row r="30" spans="1:5" ht="13.5" thickBot="1">
      <c r="A30" s="9" t="s">
        <v>18</v>
      </c>
      <c r="B30" s="10">
        <v>310577</v>
      </c>
      <c r="D30" s="266"/>
      <c r="E30" s="26" t="s">
        <v>1</v>
      </c>
    </row>
    <row r="31" spans="1:5" ht="12.75">
      <c r="A31" s="9" t="s">
        <v>248</v>
      </c>
      <c r="B31" s="10">
        <v>396817</v>
      </c>
      <c r="D31" s="18" t="s">
        <v>72</v>
      </c>
      <c r="E31" s="95">
        <v>797448</v>
      </c>
    </row>
    <row r="32" spans="1:5" ht="13.5" thickBot="1">
      <c r="A32" s="9" t="s">
        <v>206</v>
      </c>
      <c r="B32" s="10"/>
      <c r="D32" s="18" t="s">
        <v>33</v>
      </c>
      <c r="E32" s="20">
        <v>1640623</v>
      </c>
    </row>
    <row r="33" spans="1:5" ht="13.5" thickBot="1">
      <c r="A33" s="9" t="s">
        <v>19</v>
      </c>
      <c r="B33" s="10">
        <v>2938</v>
      </c>
      <c r="D33" s="31" t="s">
        <v>42</v>
      </c>
      <c r="E33" s="32">
        <f>SUM(E31:E32)</f>
        <v>2438071</v>
      </c>
    </row>
    <row r="34" spans="1:4" ht="13.5" thickBot="1">
      <c r="A34" s="9" t="s">
        <v>20</v>
      </c>
      <c r="B34" s="10">
        <v>25003</v>
      </c>
      <c r="D34" s="39"/>
    </row>
    <row r="35" spans="1:6" ht="13.5" thickBot="1">
      <c r="A35" s="9" t="s">
        <v>185</v>
      </c>
      <c r="B35" s="10"/>
      <c r="D35" s="34" t="s">
        <v>60</v>
      </c>
      <c r="E35" s="35"/>
      <c r="F35" s="36"/>
    </row>
    <row r="36" spans="1:6" ht="12.75">
      <c r="A36" s="9" t="s">
        <v>22</v>
      </c>
      <c r="B36" s="10">
        <v>1358615</v>
      </c>
      <c r="D36" s="252" t="s">
        <v>194</v>
      </c>
      <c r="E36" s="253"/>
      <c r="F36" s="254"/>
    </row>
    <row r="37" spans="1:6" ht="12.75">
      <c r="A37" s="9" t="s">
        <v>23</v>
      </c>
      <c r="B37" s="10">
        <v>5806226</v>
      </c>
      <c r="D37" s="255"/>
      <c r="E37" s="256"/>
      <c r="F37" s="257"/>
    </row>
    <row r="38" spans="1:6" ht="12.75">
      <c r="A38" s="9" t="s">
        <v>24</v>
      </c>
      <c r="B38" s="10">
        <v>12455202</v>
      </c>
      <c r="D38" s="255"/>
      <c r="E38" s="256"/>
      <c r="F38" s="257"/>
    </row>
    <row r="39" spans="1:6" ht="12.75">
      <c r="A39" s="9" t="s">
        <v>235</v>
      </c>
      <c r="D39" s="255"/>
      <c r="E39" s="256"/>
      <c r="F39" s="257"/>
    </row>
    <row r="40" spans="1:6" ht="12.75">
      <c r="A40" s="9" t="s">
        <v>209</v>
      </c>
      <c r="B40" s="10"/>
      <c r="D40" s="255"/>
      <c r="E40" s="256"/>
      <c r="F40" s="257"/>
    </row>
    <row r="41" spans="1:6" ht="12.75">
      <c r="A41" s="9" t="s">
        <v>26</v>
      </c>
      <c r="B41" s="10">
        <v>330042</v>
      </c>
      <c r="D41" s="278"/>
      <c r="E41" s="279"/>
      <c r="F41" s="280"/>
    </row>
    <row r="42" spans="1:6" ht="12.75">
      <c r="A42" s="9" t="s">
        <v>27</v>
      </c>
      <c r="B42" s="10">
        <v>16042</v>
      </c>
      <c r="D42" s="269"/>
      <c r="E42" s="270"/>
      <c r="F42" s="271"/>
    </row>
    <row r="43" spans="1:2" ht="12.75">
      <c r="A43" s="9" t="s">
        <v>28</v>
      </c>
      <c r="B43" s="10">
        <v>55201</v>
      </c>
    </row>
    <row r="44" spans="1:2" ht="12.75">
      <c r="A44" s="9" t="s">
        <v>240</v>
      </c>
      <c r="B44" s="10">
        <v>4323</v>
      </c>
    </row>
    <row r="45" spans="1:2" ht="12.75">
      <c r="A45" s="9" t="s">
        <v>186</v>
      </c>
      <c r="B45" s="10"/>
    </row>
    <row r="46" spans="1:2" ht="12.75">
      <c r="A46" s="6" t="s">
        <v>6</v>
      </c>
      <c r="B46" s="11">
        <f>SUM(B19:B45)</f>
        <v>22885510</v>
      </c>
    </row>
    <row r="47" spans="1:2" ht="13.5" thickBot="1">
      <c r="A47" s="1"/>
      <c r="B47" s="1"/>
    </row>
    <row r="48" spans="1:2" ht="13.5" thickBot="1">
      <c r="A48" s="14" t="s">
        <v>30</v>
      </c>
      <c r="B48" s="1"/>
    </row>
    <row r="49" spans="1:2" ht="12.75">
      <c r="A49" s="1" t="s">
        <v>30</v>
      </c>
      <c r="B49" s="8">
        <v>2438071</v>
      </c>
    </row>
    <row r="50" spans="1:2" ht="12.75">
      <c r="A50" s="1" t="s">
        <v>74</v>
      </c>
      <c r="B50" s="8">
        <v>75135</v>
      </c>
    </row>
    <row r="51" spans="1:2" ht="13.5" thickBot="1">
      <c r="A51" s="1"/>
      <c r="B51" s="1"/>
    </row>
    <row r="52" spans="1:2" ht="15.75" thickBot="1">
      <c r="A52" s="13" t="s">
        <v>48</v>
      </c>
      <c r="B52" s="12">
        <f>SUM(B16+B46+B49+B50)</f>
        <v>27750313.248274</v>
      </c>
    </row>
  </sheetData>
  <sheetProtection/>
  <mergeCells count="5">
    <mergeCell ref="D36:F42"/>
    <mergeCell ref="D29:D30"/>
    <mergeCell ref="A1:B2"/>
    <mergeCell ref="D1:D2"/>
    <mergeCell ref="D22:D23"/>
  </mergeCells>
  <hyperlinks>
    <hyperlink ref="A5" location="Index!A1" display="Index"/>
  </hyperlinks>
  <printOptions/>
  <pageMargins left="0.3937007874015748" right="0.1968503937007874" top="0.984251968503937" bottom="0.984251968503937" header="0.5118110236220472" footer="0.5118110236220472"/>
  <pageSetup horizontalDpi="600" verticalDpi="600" orientation="portrait" paperSize="9" scale="80" r:id="rId1"/>
  <ignoredErrors>
    <ignoredError sqref="G4 H19 H15" formula="1"/>
    <ignoredError sqref="E19 G19" formulaRange="1"/>
  </ignoredErrors>
</worksheet>
</file>

<file path=xl/worksheets/sheet21.xml><?xml version="1.0" encoding="utf-8"?>
<worksheet xmlns="http://schemas.openxmlformats.org/spreadsheetml/2006/main" xmlns:r="http://schemas.openxmlformats.org/officeDocument/2006/relationships">
  <dimension ref="A1:G53"/>
  <sheetViews>
    <sheetView zoomScalePageLayoutView="0" workbookViewId="0" topLeftCell="A1">
      <selection activeCell="A1" sqref="A1:B2"/>
    </sheetView>
  </sheetViews>
  <sheetFormatPr defaultColWidth="9.140625" defaultRowHeight="12.75"/>
  <cols>
    <col min="1" max="1" width="31.00390625" style="0" customWidth="1"/>
    <col min="2" max="2" width="15.57421875" style="0" customWidth="1"/>
    <col min="3" max="3" width="3.8515625" style="0" customWidth="1"/>
    <col min="4" max="4" width="19.421875" style="0" customWidth="1"/>
    <col min="5" max="5" width="13.7109375" style="0" customWidth="1"/>
    <col min="6" max="6" width="13.421875" style="0" customWidth="1"/>
    <col min="7" max="7" width="12.7109375" style="0" customWidth="1"/>
  </cols>
  <sheetData>
    <row r="1" spans="1:7" ht="25.5">
      <c r="A1" s="261" t="s">
        <v>98</v>
      </c>
      <c r="B1" s="262"/>
      <c r="D1" s="287" t="s">
        <v>62</v>
      </c>
      <c r="E1" s="41" t="s">
        <v>108</v>
      </c>
      <c r="F1" s="41" t="s">
        <v>109</v>
      </c>
      <c r="G1" s="42" t="s">
        <v>34</v>
      </c>
    </row>
    <row r="2" spans="1:7" ht="15.75" customHeight="1" thickBot="1">
      <c r="A2" s="263"/>
      <c r="B2" s="264"/>
      <c r="D2" s="288"/>
      <c r="E2" s="43" t="s">
        <v>1</v>
      </c>
      <c r="F2" s="43" t="s">
        <v>1</v>
      </c>
      <c r="G2" s="44" t="s">
        <v>1</v>
      </c>
    </row>
    <row r="3" spans="1:7" ht="15">
      <c r="A3" s="40" t="s">
        <v>43</v>
      </c>
      <c r="B3" s="29" t="s">
        <v>0</v>
      </c>
      <c r="D3" s="18" t="s">
        <v>105</v>
      </c>
      <c r="E3" s="192">
        <v>1132387</v>
      </c>
      <c r="F3" s="192">
        <v>312967</v>
      </c>
      <c r="G3" s="19">
        <f>SUM(E3:F3)</f>
        <v>1445354</v>
      </c>
    </row>
    <row r="4" spans="1:7" ht="15" thickBot="1">
      <c r="A4" s="33" t="s">
        <v>177</v>
      </c>
      <c r="B4" s="30" t="s">
        <v>1</v>
      </c>
      <c r="D4" s="18" t="s">
        <v>106</v>
      </c>
      <c r="E4" s="192">
        <v>35045</v>
      </c>
      <c r="F4" s="192">
        <v>25048</v>
      </c>
      <c r="G4" s="19">
        <f>SUM(E4:F4)</f>
        <v>60093</v>
      </c>
    </row>
    <row r="5" spans="1:7" ht="13.5" thickBot="1">
      <c r="A5" s="138" t="s">
        <v>137</v>
      </c>
      <c r="B5" s="2"/>
      <c r="D5" s="21" t="s">
        <v>36</v>
      </c>
      <c r="E5" s="92">
        <f>SUM(E3:E4)</f>
        <v>1167432</v>
      </c>
      <c r="F5" s="92">
        <f>SUM(F3:F4)</f>
        <v>338015</v>
      </c>
      <c r="G5" s="45">
        <f>SUM(G3:G4)</f>
        <v>1505447</v>
      </c>
    </row>
    <row r="6" spans="1:7" ht="13.5" thickBot="1">
      <c r="A6" s="14" t="s">
        <v>2</v>
      </c>
      <c r="B6" s="3"/>
      <c r="D6" s="24" t="s">
        <v>37</v>
      </c>
      <c r="E6" s="193">
        <v>750475</v>
      </c>
      <c r="F6" s="193">
        <v>94417</v>
      </c>
      <c r="G6" s="46">
        <f>SUM(E6:F6)</f>
        <v>844892</v>
      </c>
    </row>
    <row r="7" spans="1:7" ht="12.75">
      <c r="A7" s="1" t="s">
        <v>3</v>
      </c>
      <c r="B7" s="188">
        <v>4.963148</v>
      </c>
      <c r="D7" s="24" t="s">
        <v>107</v>
      </c>
      <c r="E7" s="193">
        <v>59347</v>
      </c>
      <c r="F7" s="193">
        <v>0</v>
      </c>
      <c r="G7" s="46">
        <f>SUM(E7:F7)</f>
        <v>59347</v>
      </c>
    </row>
    <row r="8" spans="1:7" ht="12.75">
      <c r="A8" s="1" t="s">
        <v>4</v>
      </c>
      <c r="B8" s="188">
        <v>4.836858</v>
      </c>
      <c r="D8" s="24" t="s">
        <v>40</v>
      </c>
      <c r="E8" s="193">
        <v>153196</v>
      </c>
      <c r="F8" s="193">
        <v>150134</v>
      </c>
      <c r="G8" s="46">
        <f>SUM(E8:F8)</f>
        <v>303330</v>
      </c>
    </row>
    <row r="9" spans="1:7" ht="13.5" thickBot="1">
      <c r="A9" s="1" t="s">
        <v>201</v>
      </c>
      <c r="B9" s="4"/>
      <c r="D9" s="21" t="s">
        <v>41</v>
      </c>
      <c r="E9" s="92">
        <f>SUM(E6:E8)</f>
        <v>963018</v>
      </c>
      <c r="F9" s="92">
        <f>SUM(F6:F8)</f>
        <v>244551</v>
      </c>
      <c r="G9" s="190">
        <f>SUM(G6:G8)</f>
        <v>1207569</v>
      </c>
    </row>
    <row r="10" spans="1:7" ht="13.5" thickBot="1">
      <c r="A10" s="1" t="s">
        <v>202</v>
      </c>
      <c r="B10" s="4"/>
      <c r="D10" s="31" t="s">
        <v>42</v>
      </c>
      <c r="E10" s="191">
        <f>E9+E5</f>
        <v>2130450</v>
      </c>
      <c r="F10" s="191">
        <f>F9+F5</f>
        <v>582566</v>
      </c>
      <c r="G10" s="47">
        <f>G9+G5</f>
        <v>2713016</v>
      </c>
    </row>
    <row r="11" spans="1:2" ht="13.5" thickBot="1">
      <c r="A11" s="1" t="s">
        <v>53</v>
      </c>
      <c r="B11" s="5">
        <v>0</v>
      </c>
    </row>
    <row r="12" spans="1:5" ht="12.75">
      <c r="A12" s="1" t="s">
        <v>180</v>
      </c>
      <c r="B12" s="5">
        <v>2366635</v>
      </c>
      <c r="D12" s="267" t="s">
        <v>47</v>
      </c>
      <c r="E12" s="16" t="s">
        <v>34</v>
      </c>
    </row>
    <row r="13" spans="1:5" ht="13.5" thickBot="1">
      <c r="A13" s="1" t="s">
        <v>212</v>
      </c>
      <c r="B13" s="183">
        <v>0.5</v>
      </c>
      <c r="D13" s="266"/>
      <c r="E13" s="26" t="s">
        <v>1</v>
      </c>
    </row>
    <row r="14" spans="1:5" ht="12.75">
      <c r="A14" s="1" t="s">
        <v>203</v>
      </c>
      <c r="B14" s="5"/>
      <c r="D14" s="18" t="s">
        <v>44</v>
      </c>
      <c r="E14" s="95">
        <v>773015</v>
      </c>
    </row>
    <row r="15" spans="1:5" ht="12.75">
      <c r="A15" s="1" t="s">
        <v>204</v>
      </c>
      <c r="B15" s="5"/>
      <c r="D15" s="18" t="s">
        <v>67</v>
      </c>
      <c r="E15" s="20">
        <v>1780712</v>
      </c>
    </row>
    <row r="16" spans="1:5" ht="13.5" thickBot="1">
      <c r="A16" s="6" t="s">
        <v>6</v>
      </c>
      <c r="B16" s="7">
        <f>SUM(B7:B15)</f>
        <v>2366645.300006</v>
      </c>
      <c r="D16" s="37" t="s">
        <v>46</v>
      </c>
      <c r="E16" s="165">
        <v>159289</v>
      </c>
    </row>
    <row r="17" spans="1:5" ht="13.5" thickBot="1">
      <c r="A17" s="1"/>
      <c r="B17" s="3"/>
      <c r="D17" s="31" t="s">
        <v>42</v>
      </c>
      <c r="E17" s="32">
        <f>SUM(E14:E16)</f>
        <v>2713016</v>
      </c>
    </row>
    <row r="18" spans="1:4" ht="13.5" thickBot="1">
      <c r="A18" s="15" t="s">
        <v>7</v>
      </c>
      <c r="B18" s="1"/>
      <c r="D18" s="38"/>
    </row>
    <row r="19" spans="1:5" ht="12.75">
      <c r="A19" s="9" t="s">
        <v>8</v>
      </c>
      <c r="B19" s="10">
        <v>1342</v>
      </c>
      <c r="D19" s="267" t="s">
        <v>71</v>
      </c>
      <c r="E19" s="16" t="s">
        <v>34</v>
      </c>
    </row>
    <row r="20" spans="1:5" ht="13.5" thickBot="1">
      <c r="A20" s="9" t="s">
        <v>9</v>
      </c>
      <c r="B20" s="10">
        <v>20277</v>
      </c>
      <c r="D20" s="266"/>
      <c r="E20" s="26" t="s">
        <v>1</v>
      </c>
    </row>
    <row r="21" spans="1:5" ht="12.75">
      <c r="A21" s="9" t="s">
        <v>10</v>
      </c>
      <c r="B21" s="10">
        <v>60438</v>
      </c>
      <c r="D21" s="18" t="s">
        <v>72</v>
      </c>
      <c r="E21" s="95">
        <f>F10</f>
        <v>582566</v>
      </c>
    </row>
    <row r="22" spans="1:5" ht="13.5" thickBot="1">
      <c r="A22" s="9" t="s">
        <v>11</v>
      </c>
      <c r="B22" s="10">
        <v>26324</v>
      </c>
      <c r="D22" s="18" t="s">
        <v>33</v>
      </c>
      <c r="E22" s="20">
        <f>E10</f>
        <v>2130450</v>
      </c>
    </row>
    <row r="23" spans="1:5" ht="13.5" thickBot="1">
      <c r="A23" s="9" t="s">
        <v>182</v>
      </c>
      <c r="B23" s="10"/>
      <c r="D23" s="31" t="s">
        <v>42</v>
      </c>
      <c r="E23" s="32">
        <f>SUM(E21:E22)</f>
        <v>2713016</v>
      </c>
    </row>
    <row r="24" spans="1:4" ht="13.5" thickBot="1">
      <c r="A24" s="9" t="s">
        <v>205</v>
      </c>
      <c r="B24" s="10"/>
      <c r="D24" s="39"/>
    </row>
    <row r="25" spans="1:6" ht="13.5" thickBot="1">
      <c r="A25" s="9" t="s">
        <v>214</v>
      </c>
      <c r="B25" s="10"/>
      <c r="D25" s="34" t="s">
        <v>60</v>
      </c>
      <c r="E25" s="35"/>
      <c r="F25" s="36"/>
    </row>
    <row r="26" spans="1:6" ht="12.75">
      <c r="A26" s="9" t="s">
        <v>15</v>
      </c>
      <c r="B26" s="10">
        <v>14581</v>
      </c>
      <c r="D26" s="252" t="s">
        <v>195</v>
      </c>
      <c r="E26" s="253"/>
      <c r="F26" s="254"/>
    </row>
    <row r="27" spans="1:6" ht="12.75">
      <c r="A27" s="9" t="s">
        <v>213</v>
      </c>
      <c r="B27" s="10"/>
      <c r="D27" s="255"/>
      <c r="E27" s="256"/>
      <c r="F27" s="257"/>
    </row>
    <row r="28" spans="1:6" ht="12.75">
      <c r="A28" s="9" t="s">
        <v>16</v>
      </c>
      <c r="B28" s="10">
        <v>1408403</v>
      </c>
      <c r="D28" s="255"/>
      <c r="E28" s="256"/>
      <c r="F28" s="257"/>
    </row>
    <row r="29" spans="1:6" ht="12.75">
      <c r="A29" s="9" t="s">
        <v>17</v>
      </c>
      <c r="B29" s="10">
        <v>983285</v>
      </c>
      <c r="D29" s="255"/>
      <c r="E29" s="256"/>
      <c r="F29" s="257"/>
    </row>
    <row r="30" spans="1:6" ht="12.75">
      <c r="A30" s="9" t="s">
        <v>18</v>
      </c>
      <c r="B30" s="10">
        <v>313895</v>
      </c>
      <c r="D30" s="255"/>
      <c r="E30" s="256"/>
      <c r="F30" s="257"/>
    </row>
    <row r="31" spans="1:6" ht="12.75" customHeight="1">
      <c r="A31" s="9" t="s">
        <v>248</v>
      </c>
      <c r="B31" s="10">
        <v>376824</v>
      </c>
      <c r="D31" s="269"/>
      <c r="E31" s="270"/>
      <c r="F31" s="271"/>
    </row>
    <row r="32" spans="1:2" ht="12.75">
      <c r="A32" s="9" t="s">
        <v>206</v>
      </c>
      <c r="B32" s="10"/>
    </row>
    <row r="33" spans="1:2" ht="12.75">
      <c r="A33" s="9" t="s">
        <v>19</v>
      </c>
      <c r="B33" s="10">
        <v>2500</v>
      </c>
    </row>
    <row r="34" spans="1:2" ht="12.75">
      <c r="A34" s="9" t="s">
        <v>20</v>
      </c>
      <c r="B34" s="10">
        <v>40974</v>
      </c>
    </row>
    <row r="35" spans="1:2" ht="12.75">
      <c r="A35" s="9" t="s">
        <v>185</v>
      </c>
      <c r="B35" s="10"/>
    </row>
    <row r="36" spans="1:2" ht="12.75">
      <c r="A36" s="9" t="s">
        <v>22</v>
      </c>
      <c r="B36" s="10">
        <v>1542781</v>
      </c>
    </row>
    <row r="37" spans="1:2" ht="12.75">
      <c r="A37" s="9" t="s">
        <v>23</v>
      </c>
      <c r="B37" s="10">
        <v>5172462</v>
      </c>
    </row>
    <row r="38" spans="1:2" ht="12.75">
      <c r="A38" s="9" t="s">
        <v>24</v>
      </c>
      <c r="B38" s="10">
        <v>12576730</v>
      </c>
    </row>
    <row r="39" spans="1:2" ht="12.75">
      <c r="A39" s="9" t="s">
        <v>235</v>
      </c>
      <c r="B39" s="10" t="s">
        <v>43</v>
      </c>
    </row>
    <row r="40" spans="1:2" ht="12.75">
      <c r="A40" s="9" t="s">
        <v>209</v>
      </c>
      <c r="B40" s="10"/>
    </row>
    <row r="41" spans="1:2" ht="12.75">
      <c r="A41" s="9" t="s">
        <v>26</v>
      </c>
      <c r="B41" s="10">
        <v>316930</v>
      </c>
    </row>
    <row r="42" spans="1:2" ht="12.75">
      <c r="A42" s="9" t="s">
        <v>27</v>
      </c>
      <c r="B42" s="10">
        <v>21495</v>
      </c>
    </row>
    <row r="43" spans="1:2" ht="12.75">
      <c r="A43" s="9" t="s">
        <v>28</v>
      </c>
      <c r="B43" s="10">
        <v>102131</v>
      </c>
    </row>
    <row r="44" spans="1:2" ht="12.75">
      <c r="A44" s="9" t="s">
        <v>240</v>
      </c>
      <c r="B44" s="10">
        <v>1206</v>
      </c>
    </row>
    <row r="45" spans="1:2" ht="12.75">
      <c r="A45" s="9" t="s">
        <v>186</v>
      </c>
      <c r="B45" s="10"/>
    </row>
    <row r="46" spans="1:2" ht="12.75">
      <c r="A46" s="6" t="s">
        <v>6</v>
      </c>
      <c r="B46" s="11">
        <f>SUM(B19:B45)</f>
        <v>22982578</v>
      </c>
    </row>
    <row r="47" spans="1:2" ht="13.5" thickBot="1">
      <c r="A47" s="1"/>
      <c r="B47" s="1"/>
    </row>
    <row r="48" spans="1:2" ht="13.5" thickBot="1">
      <c r="A48" s="14" t="s">
        <v>30</v>
      </c>
      <c r="B48" s="1"/>
    </row>
    <row r="49" spans="1:2" ht="12.75">
      <c r="A49" s="1" t="s">
        <v>30</v>
      </c>
      <c r="B49" s="8">
        <v>2713016</v>
      </c>
    </row>
    <row r="50" spans="1:2" ht="13.5" thickBot="1">
      <c r="A50" s="1"/>
      <c r="B50" s="1"/>
    </row>
    <row r="51" spans="1:2" ht="15.75" thickBot="1">
      <c r="A51" s="13" t="s">
        <v>48</v>
      </c>
      <c r="B51" s="12">
        <f>SUM(B46+B16+B49)</f>
        <v>28062239.300006</v>
      </c>
    </row>
    <row r="53" spans="1:2" ht="12.75">
      <c r="A53" s="1" t="s">
        <v>217</v>
      </c>
      <c r="B53" s="8">
        <v>82160</v>
      </c>
    </row>
  </sheetData>
  <sheetProtection/>
  <mergeCells count="5">
    <mergeCell ref="D26:F31"/>
    <mergeCell ref="D19:D20"/>
    <mergeCell ref="A1:B2"/>
    <mergeCell ref="D1:D2"/>
    <mergeCell ref="D12:D13"/>
  </mergeCells>
  <hyperlinks>
    <hyperlink ref="A5" location="Index!A1" display="Index"/>
  </hyperlinks>
  <printOptions/>
  <pageMargins left="0.75" right="0.75" top="1" bottom="1" header="0.5" footer="0.5"/>
  <pageSetup horizontalDpi="600" verticalDpi="600" orientation="portrait" paperSize="9" scale="80" r:id="rId1"/>
  <ignoredErrors>
    <ignoredError sqref="G5" formula="1"/>
  </ignoredErrors>
</worksheet>
</file>

<file path=xl/worksheets/sheet22.xml><?xml version="1.0" encoding="utf-8"?>
<worksheet xmlns="http://schemas.openxmlformats.org/spreadsheetml/2006/main" xmlns:r="http://schemas.openxmlformats.org/officeDocument/2006/relationships">
  <dimension ref="A1:G53"/>
  <sheetViews>
    <sheetView zoomScalePageLayoutView="0" workbookViewId="0" topLeftCell="A1">
      <selection activeCell="A1" sqref="A1:B2"/>
    </sheetView>
  </sheetViews>
  <sheetFormatPr defaultColWidth="9.140625" defaultRowHeight="12.75"/>
  <cols>
    <col min="1" max="1" width="30.00390625" style="0" customWidth="1"/>
    <col min="2" max="2" width="14.57421875" style="0" customWidth="1"/>
    <col min="3" max="3" width="3.421875" style="0" customWidth="1"/>
    <col min="4" max="4" width="16.28125" style="0" customWidth="1"/>
    <col min="5" max="5" width="15.421875" style="0" customWidth="1"/>
    <col min="6" max="6" width="13.8515625" style="0" customWidth="1"/>
    <col min="7" max="7" width="16.421875" style="0" customWidth="1"/>
  </cols>
  <sheetData>
    <row r="1" spans="1:7" ht="12.75" customHeight="1">
      <c r="A1" s="261" t="s">
        <v>97</v>
      </c>
      <c r="B1" s="262"/>
      <c r="D1" s="287" t="s">
        <v>62</v>
      </c>
      <c r="E1" s="41" t="s">
        <v>108</v>
      </c>
      <c r="F1" s="41" t="s">
        <v>109</v>
      </c>
      <c r="G1" s="42" t="s">
        <v>34</v>
      </c>
    </row>
    <row r="2" spans="1:7" ht="15.75" customHeight="1" thickBot="1">
      <c r="A2" s="263"/>
      <c r="B2" s="264"/>
      <c r="D2" s="288"/>
      <c r="E2" s="43" t="s">
        <v>1</v>
      </c>
      <c r="F2" s="43" t="s">
        <v>1</v>
      </c>
      <c r="G2" s="44" t="s">
        <v>1</v>
      </c>
    </row>
    <row r="3" spans="1:7" ht="15">
      <c r="A3" s="40" t="s">
        <v>43</v>
      </c>
      <c r="B3" s="29" t="s">
        <v>0</v>
      </c>
      <c r="D3" s="18" t="s">
        <v>105</v>
      </c>
      <c r="E3" s="192">
        <v>1156101</v>
      </c>
      <c r="F3" s="192">
        <v>285404</v>
      </c>
      <c r="G3" s="19">
        <f>SUM(E3:F3)</f>
        <v>1441505</v>
      </c>
    </row>
    <row r="4" spans="1:7" ht="15" thickBot="1">
      <c r="A4" s="33" t="s">
        <v>177</v>
      </c>
      <c r="B4" s="30" t="s">
        <v>1</v>
      </c>
      <c r="D4" s="18" t="s">
        <v>106</v>
      </c>
      <c r="E4" s="192">
        <v>17158</v>
      </c>
      <c r="F4" s="192">
        <v>22388</v>
      </c>
      <c r="G4" s="19">
        <f>SUM(E4:F4)</f>
        <v>39546</v>
      </c>
    </row>
    <row r="5" spans="1:7" ht="13.5" thickBot="1">
      <c r="A5" s="138" t="s">
        <v>137</v>
      </c>
      <c r="B5" s="2"/>
      <c r="D5" s="21" t="s">
        <v>36</v>
      </c>
      <c r="E5" s="92">
        <f>SUM(E3:E4)</f>
        <v>1173259</v>
      </c>
      <c r="F5" s="92">
        <f>SUM(F3:F4)</f>
        <v>307792</v>
      </c>
      <c r="G5" s="45">
        <f>SUM(G3:G4)</f>
        <v>1481051</v>
      </c>
    </row>
    <row r="6" spans="1:7" ht="13.5" thickBot="1">
      <c r="A6" s="14" t="s">
        <v>2</v>
      </c>
      <c r="B6" s="3"/>
      <c r="D6" s="24" t="s">
        <v>37</v>
      </c>
      <c r="E6" s="193">
        <v>627546</v>
      </c>
      <c r="F6" s="193">
        <v>107545</v>
      </c>
      <c r="G6" s="46">
        <f>SUM(E6:F6)</f>
        <v>735091</v>
      </c>
    </row>
    <row r="7" spans="1:7" ht="12.75">
      <c r="A7" s="1" t="s">
        <v>3</v>
      </c>
      <c r="B7" s="178">
        <v>4.62962</v>
      </c>
      <c r="D7" s="24" t="s">
        <v>107</v>
      </c>
      <c r="E7" s="193">
        <v>57654</v>
      </c>
      <c r="F7" s="193">
        <v>0</v>
      </c>
      <c r="G7" s="46">
        <f>SUM(E7:F7)</f>
        <v>57654</v>
      </c>
    </row>
    <row r="8" spans="1:7" ht="12.75">
      <c r="A8" s="1" t="s">
        <v>4</v>
      </c>
      <c r="B8" s="178">
        <v>4.9136</v>
      </c>
      <c r="D8" s="24" t="s">
        <v>40</v>
      </c>
      <c r="E8" s="193">
        <v>158019</v>
      </c>
      <c r="F8" s="193">
        <v>152437</v>
      </c>
      <c r="G8" s="46">
        <f>SUM(E8:F8)</f>
        <v>310456</v>
      </c>
    </row>
    <row r="9" spans="1:7" ht="13.5" thickBot="1">
      <c r="A9" s="1" t="s">
        <v>201</v>
      </c>
      <c r="B9" s="4"/>
      <c r="D9" s="21" t="s">
        <v>41</v>
      </c>
      <c r="E9" s="92">
        <f>SUM(E6:E8)</f>
        <v>843219</v>
      </c>
      <c r="F9" s="92">
        <f>SUM(F6:F8)</f>
        <v>259982</v>
      </c>
      <c r="G9" s="190">
        <f>SUM(G6:G8)</f>
        <v>1103201</v>
      </c>
    </row>
    <row r="10" spans="1:7" ht="13.5" thickBot="1">
      <c r="A10" s="1" t="s">
        <v>202</v>
      </c>
      <c r="B10" s="4"/>
      <c r="D10" s="31" t="s">
        <v>42</v>
      </c>
      <c r="E10" s="191">
        <f>E9+E5</f>
        <v>2016478</v>
      </c>
      <c r="F10" s="191">
        <f>F9+F5</f>
        <v>567774</v>
      </c>
      <c r="G10" s="47">
        <f>G9+G5</f>
        <v>2584252</v>
      </c>
    </row>
    <row r="11" spans="1:2" ht="13.5" thickBot="1">
      <c r="A11" s="1" t="s">
        <v>53</v>
      </c>
      <c r="B11" s="5">
        <v>0</v>
      </c>
    </row>
    <row r="12" spans="1:5" ht="12.75">
      <c r="A12" s="1" t="s">
        <v>180</v>
      </c>
      <c r="B12" s="5">
        <v>2296153</v>
      </c>
      <c r="D12" s="267" t="s">
        <v>47</v>
      </c>
      <c r="E12" s="16" t="s">
        <v>34</v>
      </c>
    </row>
    <row r="13" spans="1:5" ht="13.5" thickBot="1">
      <c r="A13" s="1" t="s">
        <v>212</v>
      </c>
      <c r="B13" s="5">
        <v>0</v>
      </c>
      <c r="D13" s="266"/>
      <c r="E13" s="26" t="s">
        <v>1</v>
      </c>
    </row>
    <row r="14" spans="1:5" ht="12.75">
      <c r="A14" s="1" t="s">
        <v>203</v>
      </c>
      <c r="B14" s="5"/>
      <c r="D14" s="18" t="s">
        <v>44</v>
      </c>
      <c r="E14" s="95">
        <v>668665</v>
      </c>
    </row>
    <row r="15" spans="1:5" ht="12.75">
      <c r="A15" s="1" t="s">
        <v>204</v>
      </c>
      <c r="B15" s="5"/>
      <c r="D15" s="18" t="s">
        <v>67</v>
      </c>
      <c r="E15" s="20">
        <v>1756298</v>
      </c>
    </row>
    <row r="16" spans="1:5" ht="13.5" thickBot="1">
      <c r="A16" s="6" t="s">
        <v>6</v>
      </c>
      <c r="B16" s="7">
        <f>SUM(B7:B15)</f>
        <v>2296162.54322</v>
      </c>
      <c r="D16" s="37" t="s">
        <v>46</v>
      </c>
      <c r="E16" s="165">
        <v>159289</v>
      </c>
    </row>
    <row r="17" spans="1:5" ht="13.5" thickBot="1">
      <c r="A17" s="1"/>
      <c r="B17" s="3"/>
      <c r="D17" s="31" t="s">
        <v>42</v>
      </c>
      <c r="E17" s="32">
        <f>SUM(E14:E16)</f>
        <v>2584252</v>
      </c>
    </row>
    <row r="18" spans="1:4" ht="13.5" thickBot="1">
      <c r="A18" s="15" t="s">
        <v>7</v>
      </c>
      <c r="B18" s="1"/>
      <c r="D18" s="38"/>
    </row>
    <row r="19" spans="1:5" ht="12.75">
      <c r="A19" s="9" t="s">
        <v>8</v>
      </c>
      <c r="B19" s="10">
        <v>1393</v>
      </c>
      <c r="D19" s="267" t="s">
        <v>71</v>
      </c>
      <c r="E19" s="16" t="s">
        <v>34</v>
      </c>
    </row>
    <row r="20" spans="1:5" ht="13.5" thickBot="1">
      <c r="A20" s="9" t="s">
        <v>9</v>
      </c>
      <c r="B20" s="10">
        <v>29719</v>
      </c>
      <c r="D20" s="266"/>
      <c r="E20" s="26" t="s">
        <v>1</v>
      </c>
    </row>
    <row r="21" spans="1:5" ht="12.75">
      <c r="A21" s="9" t="s">
        <v>10</v>
      </c>
      <c r="B21" s="10">
        <v>65644</v>
      </c>
      <c r="D21" s="18" t="s">
        <v>72</v>
      </c>
      <c r="E21" s="95">
        <f>F10</f>
        <v>567774</v>
      </c>
    </row>
    <row r="22" spans="1:5" ht="13.5" thickBot="1">
      <c r="A22" s="9" t="s">
        <v>11</v>
      </c>
      <c r="B22" s="10">
        <v>25435</v>
      </c>
      <c r="D22" s="18" t="s">
        <v>33</v>
      </c>
      <c r="E22" s="20">
        <v>2016478</v>
      </c>
    </row>
    <row r="23" spans="1:5" ht="13.5" thickBot="1">
      <c r="A23" s="9" t="s">
        <v>182</v>
      </c>
      <c r="B23" s="10"/>
      <c r="D23" s="31" t="s">
        <v>42</v>
      </c>
      <c r="E23" s="32">
        <f>SUM(E21:E22)</f>
        <v>2584252</v>
      </c>
    </row>
    <row r="24" spans="1:4" ht="13.5" thickBot="1">
      <c r="A24" s="9" t="s">
        <v>205</v>
      </c>
      <c r="B24" s="10"/>
      <c r="D24" s="39"/>
    </row>
    <row r="25" spans="1:6" ht="13.5" thickBot="1">
      <c r="A25" s="9" t="s">
        <v>214</v>
      </c>
      <c r="B25" s="10"/>
      <c r="D25" s="34" t="s">
        <v>60</v>
      </c>
      <c r="E25" s="35"/>
      <c r="F25" s="36"/>
    </row>
    <row r="26" spans="1:6" ht="12.75">
      <c r="A26" s="9" t="s">
        <v>15</v>
      </c>
      <c r="B26" s="10">
        <v>13756</v>
      </c>
      <c r="D26" s="252" t="s">
        <v>247</v>
      </c>
      <c r="E26" s="253"/>
      <c r="F26" s="254"/>
    </row>
    <row r="27" spans="1:6" ht="12.75">
      <c r="A27" s="9" t="s">
        <v>213</v>
      </c>
      <c r="B27" s="10"/>
      <c r="D27" s="255"/>
      <c r="E27" s="256"/>
      <c r="F27" s="257"/>
    </row>
    <row r="28" spans="1:6" ht="12.75">
      <c r="A28" s="9" t="s">
        <v>16</v>
      </c>
      <c r="B28" s="10">
        <v>1360401</v>
      </c>
      <c r="D28" s="255"/>
      <c r="E28" s="256"/>
      <c r="F28" s="257"/>
    </row>
    <row r="29" spans="1:6" ht="12.75">
      <c r="A29" s="9" t="s">
        <v>17</v>
      </c>
      <c r="B29" s="10">
        <v>1048829</v>
      </c>
      <c r="D29" s="255"/>
      <c r="E29" s="256"/>
      <c r="F29" s="257"/>
    </row>
    <row r="30" spans="1:6" ht="12.75">
      <c r="A30" s="9" t="s">
        <v>18</v>
      </c>
      <c r="B30" s="10">
        <v>357721</v>
      </c>
      <c r="D30" s="255"/>
      <c r="E30" s="256"/>
      <c r="F30" s="257"/>
    </row>
    <row r="31" spans="1:6" ht="12.75">
      <c r="A31" s="9" t="s">
        <v>248</v>
      </c>
      <c r="B31" s="10">
        <v>410207</v>
      </c>
      <c r="D31" s="278"/>
      <c r="E31" s="279"/>
      <c r="F31" s="280"/>
    </row>
    <row r="32" spans="1:6" ht="12.75">
      <c r="A32" s="9" t="s">
        <v>206</v>
      </c>
      <c r="B32" s="10"/>
      <c r="D32" s="278"/>
      <c r="E32" s="279"/>
      <c r="F32" s="280"/>
    </row>
    <row r="33" spans="1:6" ht="12.75">
      <c r="A33" s="9" t="s">
        <v>19</v>
      </c>
      <c r="B33" s="10">
        <v>0</v>
      </c>
      <c r="D33" s="278"/>
      <c r="E33" s="279"/>
      <c r="F33" s="280"/>
    </row>
    <row r="34" spans="1:6" ht="12.75">
      <c r="A34" s="9" t="s">
        <v>20</v>
      </c>
      <c r="B34" s="10">
        <v>2521</v>
      </c>
      <c r="D34" s="278"/>
      <c r="E34" s="279"/>
      <c r="F34" s="280"/>
    </row>
    <row r="35" spans="1:6" ht="12.75">
      <c r="A35" s="9" t="s">
        <v>185</v>
      </c>
      <c r="B35" s="10"/>
      <c r="D35" s="269"/>
      <c r="E35" s="270"/>
      <c r="F35" s="271"/>
    </row>
    <row r="36" spans="1:2" ht="12.75">
      <c r="A36" s="9" t="s">
        <v>22</v>
      </c>
      <c r="B36" s="10">
        <v>2162742</v>
      </c>
    </row>
    <row r="37" spans="1:2" ht="12.75">
      <c r="A37" s="9" t="s">
        <v>23</v>
      </c>
      <c r="B37" s="10">
        <v>4121218</v>
      </c>
    </row>
    <row r="38" spans="1:2" ht="12.75">
      <c r="A38" s="9" t="s">
        <v>24</v>
      </c>
      <c r="B38" s="10">
        <v>12060869</v>
      </c>
    </row>
    <row r="39" ht="12.75">
      <c r="A39" s="9" t="s">
        <v>235</v>
      </c>
    </row>
    <row r="40" spans="1:2" ht="12.75">
      <c r="A40" s="9" t="s">
        <v>209</v>
      </c>
      <c r="B40" s="10"/>
    </row>
    <row r="41" spans="1:2" ht="12.75">
      <c r="A41" s="9" t="s">
        <v>26</v>
      </c>
      <c r="B41" s="10">
        <v>444986</v>
      </c>
    </row>
    <row r="42" spans="1:2" ht="12.75">
      <c r="A42" s="9" t="s">
        <v>27</v>
      </c>
      <c r="B42" s="10">
        <v>20157</v>
      </c>
    </row>
    <row r="43" spans="1:2" ht="12.75">
      <c r="A43" s="9" t="s">
        <v>28</v>
      </c>
      <c r="B43" s="10">
        <v>100280</v>
      </c>
    </row>
    <row r="44" spans="1:2" ht="12.75">
      <c r="A44" s="9" t="s">
        <v>240</v>
      </c>
      <c r="B44" s="10">
        <v>2689</v>
      </c>
    </row>
    <row r="45" spans="1:2" ht="12.75">
      <c r="A45" s="9" t="s">
        <v>186</v>
      </c>
      <c r="B45" s="10"/>
    </row>
    <row r="46" spans="1:2" ht="12.75">
      <c r="A46" s="6" t="s">
        <v>6</v>
      </c>
      <c r="B46" s="11">
        <f>SUM(B19:B45)</f>
        <v>22228567</v>
      </c>
    </row>
    <row r="47" spans="1:2" ht="13.5" thickBot="1">
      <c r="A47" s="1"/>
      <c r="B47" s="1"/>
    </row>
    <row r="48" spans="1:2" ht="13.5" thickBot="1">
      <c r="A48" s="14" t="s">
        <v>30</v>
      </c>
      <c r="B48" s="1"/>
    </row>
    <row r="49" spans="1:2" ht="12.75">
      <c r="A49" s="1" t="s">
        <v>30</v>
      </c>
      <c r="B49" s="8">
        <v>2584252</v>
      </c>
    </row>
    <row r="50" spans="1:2" ht="13.5" thickBot="1">
      <c r="A50" s="1"/>
      <c r="B50" s="1"/>
    </row>
    <row r="51" spans="1:2" ht="15.75" thickBot="1">
      <c r="A51" s="13" t="s">
        <v>48</v>
      </c>
      <c r="B51" s="12">
        <f>SUM(B46+B16+B49)</f>
        <v>27108981.54322</v>
      </c>
    </row>
    <row r="53" spans="1:2" ht="12.75">
      <c r="A53" s="1" t="s">
        <v>217</v>
      </c>
      <c r="B53" s="68">
        <v>5686</v>
      </c>
    </row>
  </sheetData>
  <sheetProtection/>
  <mergeCells count="5">
    <mergeCell ref="D26:F35"/>
    <mergeCell ref="D19:D20"/>
    <mergeCell ref="A1:B2"/>
    <mergeCell ref="D1:D2"/>
    <mergeCell ref="D12:D13"/>
  </mergeCells>
  <hyperlinks>
    <hyperlink ref="A5" location="Index!A1" display="Index"/>
  </hyperlinks>
  <printOptions/>
  <pageMargins left="0.75" right="0.75" top="1" bottom="1" header="0.5" footer="0.5"/>
  <pageSetup horizontalDpi="600" verticalDpi="600" orientation="portrait" paperSize="9" scale="80" r:id="rId1"/>
  <ignoredErrors>
    <ignoredError sqref="G5" formula="1"/>
  </ignoredErrors>
</worksheet>
</file>

<file path=xl/worksheets/sheet23.xml><?xml version="1.0" encoding="utf-8"?>
<worksheet xmlns="http://schemas.openxmlformats.org/spreadsheetml/2006/main" xmlns:r="http://schemas.openxmlformats.org/officeDocument/2006/relationships">
  <dimension ref="A1:G53"/>
  <sheetViews>
    <sheetView zoomScalePageLayoutView="0" workbookViewId="0" topLeftCell="A1">
      <selection activeCell="A1" sqref="A1:B2"/>
    </sheetView>
  </sheetViews>
  <sheetFormatPr defaultColWidth="9.140625" defaultRowHeight="12.75"/>
  <cols>
    <col min="1" max="1" width="30.00390625" style="0" customWidth="1"/>
    <col min="2" max="2" width="15.28125" style="0" customWidth="1"/>
    <col min="3" max="3" width="4.140625" style="0" customWidth="1"/>
    <col min="4" max="4" width="19.28125" style="0" customWidth="1"/>
    <col min="5" max="5" width="16.57421875" style="0" customWidth="1"/>
    <col min="6" max="6" width="15.421875" style="0" customWidth="1"/>
    <col min="7" max="7" width="15.00390625" style="0" customWidth="1"/>
  </cols>
  <sheetData>
    <row r="1" spans="1:7" ht="12.75" customHeight="1">
      <c r="A1" s="261" t="s">
        <v>99</v>
      </c>
      <c r="B1" s="262"/>
      <c r="D1" s="287" t="s">
        <v>62</v>
      </c>
      <c r="E1" s="41" t="s">
        <v>108</v>
      </c>
      <c r="F1" s="41" t="s">
        <v>109</v>
      </c>
      <c r="G1" s="42" t="s">
        <v>34</v>
      </c>
    </row>
    <row r="2" spans="1:7" ht="15.75" customHeight="1" thickBot="1">
      <c r="A2" s="263"/>
      <c r="B2" s="264"/>
      <c r="D2" s="288"/>
      <c r="E2" s="43" t="s">
        <v>1</v>
      </c>
      <c r="F2" s="43" t="s">
        <v>1</v>
      </c>
      <c r="G2" s="44" t="s">
        <v>1</v>
      </c>
    </row>
    <row r="3" spans="1:7" ht="15">
      <c r="A3" s="40" t="s">
        <v>43</v>
      </c>
      <c r="B3" s="29" t="s">
        <v>0</v>
      </c>
      <c r="D3" s="18" t="s">
        <v>105</v>
      </c>
      <c r="E3" s="192">
        <v>1262895</v>
      </c>
      <c r="F3" s="192">
        <v>210321</v>
      </c>
      <c r="G3" s="19">
        <f>SUM(E3:F3)</f>
        <v>1473216</v>
      </c>
    </row>
    <row r="4" spans="1:7" ht="15" thickBot="1">
      <c r="A4" s="33" t="s">
        <v>177</v>
      </c>
      <c r="B4" s="30" t="s">
        <v>1</v>
      </c>
      <c r="D4" s="18" t="s">
        <v>106</v>
      </c>
      <c r="E4" s="192">
        <v>16502</v>
      </c>
      <c r="F4" s="192">
        <v>3895</v>
      </c>
      <c r="G4" s="19">
        <f>SUM(E4:F4)</f>
        <v>20397</v>
      </c>
    </row>
    <row r="5" spans="1:7" ht="13.5" thickBot="1">
      <c r="A5" s="138" t="s">
        <v>137</v>
      </c>
      <c r="B5" s="2"/>
      <c r="D5" s="21" t="s">
        <v>36</v>
      </c>
      <c r="E5" s="92">
        <f>SUM(E3:E4)</f>
        <v>1279397</v>
      </c>
      <c r="F5" s="92">
        <f>SUM(F3:F4)</f>
        <v>214216</v>
      </c>
      <c r="G5" s="45">
        <f>SUM(G3:G4)</f>
        <v>1493613</v>
      </c>
    </row>
    <row r="6" spans="1:7" ht="13.5" thickBot="1">
      <c r="A6" s="14" t="s">
        <v>2</v>
      </c>
      <c r="B6" s="3"/>
      <c r="D6" s="24" t="s">
        <v>37</v>
      </c>
      <c r="E6" s="193">
        <v>711717</v>
      </c>
      <c r="F6" s="193">
        <v>101882</v>
      </c>
      <c r="G6" s="46">
        <f>SUM(E6:F6)</f>
        <v>813599</v>
      </c>
    </row>
    <row r="7" spans="1:7" ht="12.75">
      <c r="A7" s="1" t="s">
        <v>3</v>
      </c>
      <c r="B7" s="182">
        <v>6.7583</v>
      </c>
      <c r="D7" s="24" t="s">
        <v>107</v>
      </c>
      <c r="E7" s="193">
        <v>59604</v>
      </c>
      <c r="F7" s="193">
        <v>0</v>
      </c>
      <c r="G7" s="46">
        <f>SUM(E7:F7)</f>
        <v>59604</v>
      </c>
    </row>
    <row r="8" spans="1:7" ht="12.75">
      <c r="A8" s="1" t="s">
        <v>4</v>
      </c>
      <c r="B8" s="182">
        <v>11.3705</v>
      </c>
      <c r="D8" s="24" t="s">
        <v>40</v>
      </c>
      <c r="E8" s="193">
        <v>164970</v>
      </c>
      <c r="F8" s="193">
        <v>152361</v>
      </c>
      <c r="G8" s="46">
        <f>SUM(E8:F8)</f>
        <v>317331</v>
      </c>
    </row>
    <row r="9" spans="1:7" ht="13.5" thickBot="1">
      <c r="A9" s="1" t="s">
        <v>201</v>
      </c>
      <c r="B9" s="4"/>
      <c r="D9" s="21" t="s">
        <v>41</v>
      </c>
      <c r="E9" s="92">
        <f>SUM(E6:E8)</f>
        <v>936291</v>
      </c>
      <c r="F9" s="92">
        <f>SUM(F6:F8)</f>
        <v>254243</v>
      </c>
      <c r="G9" s="190">
        <f>SUM(G6:G8)</f>
        <v>1190534</v>
      </c>
    </row>
    <row r="10" spans="1:7" ht="13.5" thickBot="1">
      <c r="A10" s="1" t="s">
        <v>202</v>
      </c>
      <c r="B10" s="4"/>
      <c r="D10" s="31" t="s">
        <v>42</v>
      </c>
      <c r="E10" s="191">
        <f>E9+E5</f>
        <v>2215688</v>
      </c>
      <c r="F10" s="191">
        <f>F9+F5</f>
        <v>468459</v>
      </c>
      <c r="G10" s="47">
        <f>G9+G5</f>
        <v>2684147</v>
      </c>
    </row>
    <row r="11" spans="1:2" ht="13.5" thickBot="1">
      <c r="A11" s="1" t="s">
        <v>215</v>
      </c>
      <c r="B11" s="4"/>
    </row>
    <row r="12" spans="1:5" ht="12.75">
      <c r="A12" s="1" t="s">
        <v>180</v>
      </c>
      <c r="B12" s="5">
        <v>2264849</v>
      </c>
      <c r="D12" s="267" t="s">
        <v>47</v>
      </c>
      <c r="E12" s="16" t="s">
        <v>34</v>
      </c>
    </row>
    <row r="13" spans="1:5" ht="13.5" thickBot="1">
      <c r="A13" s="1" t="s">
        <v>210</v>
      </c>
      <c r="B13" s="5"/>
      <c r="D13" s="266"/>
      <c r="E13" s="26" t="s">
        <v>1</v>
      </c>
    </row>
    <row r="14" spans="1:5" ht="12.75">
      <c r="A14" s="1" t="s">
        <v>203</v>
      </c>
      <c r="B14" s="5"/>
      <c r="D14" s="18" t="s">
        <v>44</v>
      </c>
      <c r="E14" s="95">
        <v>734122</v>
      </c>
    </row>
    <row r="15" spans="1:5" ht="12.75">
      <c r="A15" s="1" t="s">
        <v>204</v>
      </c>
      <c r="B15" s="5"/>
      <c r="D15" s="18" t="s">
        <v>67</v>
      </c>
      <c r="E15" s="20">
        <v>1779549</v>
      </c>
    </row>
    <row r="16" spans="1:5" ht="13.5" thickBot="1">
      <c r="A16" s="6" t="s">
        <v>6</v>
      </c>
      <c r="B16" s="7">
        <f>SUM(B7:B15)</f>
        <v>2264867.1288</v>
      </c>
      <c r="D16" s="37" t="s">
        <v>46</v>
      </c>
      <c r="E16" s="165">
        <v>170476</v>
      </c>
    </row>
    <row r="17" spans="1:5" ht="13.5" thickBot="1">
      <c r="A17" s="1"/>
      <c r="B17" s="3"/>
      <c r="D17" s="31" t="s">
        <v>42</v>
      </c>
      <c r="E17" s="32">
        <f>SUM(E14:E16)</f>
        <v>2684147</v>
      </c>
    </row>
    <row r="18" spans="1:4" ht="13.5" thickBot="1">
      <c r="A18" s="15" t="s">
        <v>7</v>
      </c>
      <c r="B18" s="1"/>
      <c r="D18" s="38" t="s">
        <v>43</v>
      </c>
    </row>
    <row r="19" spans="1:5" ht="12.75">
      <c r="A19" s="9" t="s">
        <v>8</v>
      </c>
      <c r="B19" s="10">
        <v>0</v>
      </c>
      <c r="D19" s="267" t="s">
        <v>71</v>
      </c>
      <c r="E19" s="16" t="s">
        <v>34</v>
      </c>
    </row>
    <row r="20" spans="1:5" ht="13.5" thickBot="1">
      <c r="A20" s="9" t="s">
        <v>9</v>
      </c>
      <c r="B20" s="10">
        <v>17898</v>
      </c>
      <c r="D20" s="266"/>
      <c r="E20" s="26" t="s">
        <v>1</v>
      </c>
    </row>
    <row r="21" spans="1:5" ht="12.75">
      <c r="A21" s="9" t="s">
        <v>10</v>
      </c>
      <c r="B21" s="10">
        <v>121030</v>
      </c>
      <c r="D21" s="18" t="s">
        <v>72</v>
      </c>
      <c r="E21" s="95">
        <f>F10</f>
        <v>468459</v>
      </c>
    </row>
    <row r="22" spans="1:5" ht="13.5" thickBot="1">
      <c r="A22" s="9" t="s">
        <v>11</v>
      </c>
      <c r="B22" s="10">
        <v>21338</v>
      </c>
      <c r="D22" s="18" t="s">
        <v>33</v>
      </c>
      <c r="E22" s="20">
        <f>E10</f>
        <v>2215688</v>
      </c>
    </row>
    <row r="23" spans="1:5" ht="13.5" thickBot="1">
      <c r="A23" s="9" t="s">
        <v>182</v>
      </c>
      <c r="B23" s="10"/>
      <c r="D23" s="31" t="s">
        <v>42</v>
      </c>
      <c r="E23" s="32">
        <f>SUM(E21:E22)</f>
        <v>2684147</v>
      </c>
    </row>
    <row r="24" spans="1:4" ht="13.5" thickBot="1">
      <c r="A24" s="9" t="s">
        <v>205</v>
      </c>
      <c r="B24" s="10"/>
      <c r="D24" s="39"/>
    </row>
    <row r="25" spans="1:6" ht="13.5" thickBot="1">
      <c r="A25" s="9" t="s">
        <v>14</v>
      </c>
      <c r="B25" s="10">
        <v>9549</v>
      </c>
      <c r="D25" s="34" t="s">
        <v>60</v>
      </c>
      <c r="E25" s="35"/>
      <c r="F25" s="36"/>
    </row>
    <row r="26" spans="1:6" ht="12.75">
      <c r="A26" s="9" t="s">
        <v>15</v>
      </c>
      <c r="B26" s="10">
        <v>11636</v>
      </c>
      <c r="D26" s="252" t="s">
        <v>196</v>
      </c>
      <c r="E26" s="253"/>
      <c r="F26" s="254"/>
    </row>
    <row r="27" spans="1:6" ht="12.75">
      <c r="A27" s="9" t="s">
        <v>213</v>
      </c>
      <c r="B27" s="10"/>
      <c r="D27" s="255"/>
      <c r="E27" s="256"/>
      <c r="F27" s="257"/>
    </row>
    <row r="28" spans="1:6" ht="12.75">
      <c r="A28" s="9" t="s">
        <v>16</v>
      </c>
      <c r="B28" s="10">
        <v>1390367</v>
      </c>
      <c r="D28" s="255"/>
      <c r="E28" s="256"/>
      <c r="F28" s="257"/>
    </row>
    <row r="29" spans="1:6" ht="12.75">
      <c r="A29" s="9" t="s">
        <v>17</v>
      </c>
      <c r="B29" s="10">
        <v>946056</v>
      </c>
      <c r="D29" s="255"/>
      <c r="E29" s="256"/>
      <c r="F29" s="257"/>
    </row>
    <row r="30" spans="1:6" ht="12.75">
      <c r="A30" s="9" t="s">
        <v>18</v>
      </c>
      <c r="B30" s="10">
        <v>364017</v>
      </c>
      <c r="D30" s="258"/>
      <c r="E30" s="259"/>
      <c r="F30" s="260"/>
    </row>
    <row r="31" spans="1:2" ht="12.75">
      <c r="A31" s="9" t="s">
        <v>248</v>
      </c>
      <c r="B31" s="10">
        <v>407213</v>
      </c>
    </row>
    <row r="32" spans="1:2" ht="12.75">
      <c r="A32" s="9" t="s">
        <v>206</v>
      </c>
      <c r="B32" s="10"/>
    </row>
    <row r="33" spans="1:2" ht="12.75">
      <c r="A33" s="9" t="s">
        <v>19</v>
      </c>
      <c r="B33" s="10">
        <v>1674</v>
      </c>
    </row>
    <row r="34" spans="1:2" ht="12.75">
      <c r="A34" s="9" t="s">
        <v>20</v>
      </c>
      <c r="B34" s="10">
        <v>52644</v>
      </c>
    </row>
    <row r="35" spans="1:2" ht="12.75">
      <c r="A35" s="9" t="s">
        <v>185</v>
      </c>
      <c r="B35" s="10"/>
    </row>
    <row r="36" spans="1:2" ht="12.75">
      <c r="A36" s="9" t="s">
        <v>22</v>
      </c>
      <c r="B36" s="10">
        <v>5238338</v>
      </c>
    </row>
    <row r="37" spans="1:2" ht="12.75">
      <c r="A37" s="9" t="s">
        <v>23</v>
      </c>
      <c r="B37" s="10">
        <v>3486476</v>
      </c>
    </row>
    <row r="38" spans="1:2" ht="12.75">
      <c r="A38" s="9" t="s">
        <v>24</v>
      </c>
      <c r="B38" s="10">
        <v>10460111</v>
      </c>
    </row>
    <row r="39" ht="12.75">
      <c r="A39" s="9" t="s">
        <v>235</v>
      </c>
    </row>
    <row r="40" spans="1:2" ht="12.75">
      <c r="A40" s="9" t="s">
        <v>209</v>
      </c>
      <c r="B40" s="10"/>
    </row>
    <row r="41" spans="1:2" ht="12.75">
      <c r="A41" s="9" t="s">
        <v>26</v>
      </c>
      <c r="B41" s="10">
        <v>494428</v>
      </c>
    </row>
    <row r="42" spans="1:2" ht="12.75">
      <c r="A42" s="9" t="s">
        <v>27</v>
      </c>
      <c r="B42" s="10">
        <v>13647</v>
      </c>
    </row>
    <row r="43" spans="1:2" ht="12.75">
      <c r="A43" s="9" t="s">
        <v>28</v>
      </c>
      <c r="B43" s="10">
        <v>99132</v>
      </c>
    </row>
    <row r="44" spans="1:2" ht="12.75">
      <c r="A44" s="9" t="s">
        <v>240</v>
      </c>
      <c r="B44" s="10">
        <v>451</v>
      </c>
    </row>
    <row r="45" spans="1:2" ht="12.75">
      <c r="A45" s="9" t="s">
        <v>186</v>
      </c>
      <c r="B45" s="10"/>
    </row>
    <row r="46" spans="1:2" ht="12.75">
      <c r="A46" s="6" t="s">
        <v>6</v>
      </c>
      <c r="B46" s="11">
        <f>SUM(B19:B45)</f>
        <v>23136005</v>
      </c>
    </row>
    <row r="47" spans="1:2" ht="13.5" thickBot="1">
      <c r="A47" s="1"/>
      <c r="B47" s="1"/>
    </row>
    <row r="48" spans="1:2" ht="13.5" thickBot="1">
      <c r="A48" s="14" t="s">
        <v>30</v>
      </c>
      <c r="B48" s="1"/>
    </row>
    <row r="49" spans="1:2" ht="12.75">
      <c r="A49" s="1" t="s">
        <v>30</v>
      </c>
      <c r="B49" s="8">
        <v>2684147</v>
      </c>
    </row>
    <row r="50" spans="1:2" ht="13.5" thickBot="1">
      <c r="A50" s="1"/>
      <c r="B50" s="1"/>
    </row>
    <row r="51" spans="1:2" ht="15.75" thickBot="1">
      <c r="A51" s="13" t="s">
        <v>48</v>
      </c>
      <c r="B51" s="12">
        <f>SUM(B46+B16+B49)</f>
        <v>28085019.1288</v>
      </c>
    </row>
    <row r="53" spans="1:2" ht="12.75">
      <c r="A53" s="1" t="s">
        <v>217</v>
      </c>
      <c r="B53" s="68">
        <v>94396</v>
      </c>
    </row>
  </sheetData>
  <sheetProtection/>
  <mergeCells count="5">
    <mergeCell ref="D19:D20"/>
    <mergeCell ref="D26:F30"/>
    <mergeCell ref="A1:B2"/>
    <mergeCell ref="D1:D2"/>
    <mergeCell ref="D12:D13"/>
  </mergeCells>
  <hyperlinks>
    <hyperlink ref="A5" location="Index!A1" display="Index"/>
  </hyperlinks>
  <printOptions/>
  <pageMargins left="0.75" right="0.75" top="1" bottom="1" header="0.5" footer="0.5"/>
  <pageSetup horizontalDpi="600" verticalDpi="600" orientation="portrait" paperSize="9" scale="75" r:id="rId1"/>
  <ignoredErrors>
    <ignoredError sqref="G5" formula="1"/>
  </ignoredErrors>
</worksheet>
</file>

<file path=xl/worksheets/sheet24.xml><?xml version="1.0" encoding="utf-8"?>
<worksheet xmlns="http://schemas.openxmlformats.org/spreadsheetml/2006/main" xmlns:r="http://schemas.openxmlformats.org/officeDocument/2006/relationships">
  <dimension ref="A1:G53"/>
  <sheetViews>
    <sheetView zoomScalePageLayoutView="0" workbookViewId="0" topLeftCell="A1">
      <selection activeCell="A1" sqref="A1:B2"/>
    </sheetView>
  </sheetViews>
  <sheetFormatPr defaultColWidth="9.140625" defaultRowHeight="12.75"/>
  <cols>
    <col min="1" max="1" width="31.00390625" style="0" customWidth="1"/>
    <col min="2" max="2" width="16.7109375" style="0" customWidth="1"/>
    <col min="3" max="3" width="3.57421875" style="0" customWidth="1"/>
    <col min="4" max="4" width="20.7109375" style="0" customWidth="1"/>
    <col min="5" max="5" width="10.28125" style="0" bestFit="1" customWidth="1"/>
    <col min="6" max="6" width="13.8515625" style="0" bestFit="1" customWidth="1"/>
    <col min="7" max="7" width="17.00390625" style="0" customWidth="1"/>
  </cols>
  <sheetData>
    <row r="1" spans="1:7" ht="12.75" customHeight="1">
      <c r="A1" s="261" t="s">
        <v>100</v>
      </c>
      <c r="B1" s="262"/>
      <c r="D1" s="287" t="s">
        <v>62</v>
      </c>
      <c r="E1" s="41" t="s">
        <v>108</v>
      </c>
      <c r="F1" s="41" t="s">
        <v>109</v>
      </c>
      <c r="G1" s="42" t="s">
        <v>34</v>
      </c>
    </row>
    <row r="2" spans="1:7" ht="15.75" customHeight="1" thickBot="1">
      <c r="A2" s="263"/>
      <c r="B2" s="264"/>
      <c r="D2" s="288"/>
      <c r="E2" s="43" t="s">
        <v>1</v>
      </c>
      <c r="F2" s="43" t="s">
        <v>1</v>
      </c>
      <c r="G2" s="44" t="s">
        <v>1</v>
      </c>
    </row>
    <row r="3" spans="1:7" ht="15">
      <c r="A3" s="40" t="s">
        <v>43</v>
      </c>
      <c r="B3" s="29" t="s">
        <v>0</v>
      </c>
      <c r="D3" s="18" t="s">
        <v>105</v>
      </c>
      <c r="E3" s="192">
        <v>1369798</v>
      </c>
      <c r="F3" s="192">
        <v>190864</v>
      </c>
      <c r="G3" s="19">
        <f>SUM(E3:F3)</f>
        <v>1560662</v>
      </c>
    </row>
    <row r="4" spans="1:7" ht="15" thickBot="1">
      <c r="A4" s="33" t="s">
        <v>177</v>
      </c>
      <c r="B4" s="30" t="s">
        <v>1</v>
      </c>
      <c r="D4" s="18" t="s">
        <v>106</v>
      </c>
      <c r="E4" s="192">
        <v>7039</v>
      </c>
      <c r="F4" s="192">
        <v>3169</v>
      </c>
      <c r="G4" s="19">
        <f>SUM(E4:F4)</f>
        <v>10208</v>
      </c>
    </row>
    <row r="5" spans="1:7" ht="13.5" thickBot="1">
      <c r="A5" s="138" t="s">
        <v>137</v>
      </c>
      <c r="B5" s="2"/>
      <c r="D5" s="21" t="s">
        <v>36</v>
      </c>
      <c r="E5" s="92">
        <f>SUM(E3:E4)</f>
        <v>1376837</v>
      </c>
      <c r="F5" s="92">
        <f>SUM(F3:F4)</f>
        <v>194033</v>
      </c>
      <c r="G5" s="45">
        <f>SUM(G3:G4)</f>
        <v>1570870</v>
      </c>
    </row>
    <row r="6" spans="1:7" ht="13.5" thickBot="1">
      <c r="A6" s="14" t="s">
        <v>2</v>
      </c>
      <c r="B6" s="3"/>
      <c r="D6" s="24" t="s">
        <v>37</v>
      </c>
      <c r="E6" s="193">
        <v>905247</v>
      </c>
      <c r="F6" s="193">
        <v>117575</v>
      </c>
      <c r="G6" s="46">
        <f>SUM(E6:F6)</f>
        <v>1022822</v>
      </c>
    </row>
    <row r="7" spans="1:7" ht="12.75">
      <c r="A7" s="1" t="s">
        <v>3</v>
      </c>
      <c r="B7" s="182">
        <v>10.5312</v>
      </c>
      <c r="D7" s="24" t="s">
        <v>107</v>
      </c>
      <c r="E7" s="193">
        <v>58788</v>
      </c>
      <c r="F7" s="193">
        <v>0</v>
      </c>
      <c r="G7" s="46">
        <f>SUM(E7:F7)</f>
        <v>58788</v>
      </c>
    </row>
    <row r="8" spans="1:7" ht="12.75">
      <c r="A8" s="1" t="s">
        <v>4</v>
      </c>
      <c r="B8" s="182">
        <v>22.4127</v>
      </c>
      <c r="D8" s="24" t="s">
        <v>40</v>
      </c>
      <c r="E8" s="193">
        <v>172972</v>
      </c>
      <c r="F8" s="193">
        <v>158559</v>
      </c>
      <c r="G8" s="46">
        <f>SUM(E8:F8)</f>
        <v>331531</v>
      </c>
    </row>
    <row r="9" spans="1:7" ht="13.5" thickBot="1">
      <c r="A9" s="1" t="s">
        <v>201</v>
      </c>
      <c r="B9" s="4"/>
      <c r="D9" s="21" t="s">
        <v>41</v>
      </c>
      <c r="E9" s="92">
        <f>SUM(E6:E8)</f>
        <v>1137007</v>
      </c>
      <c r="F9" s="92">
        <f>SUM(F6:F8)</f>
        <v>276134</v>
      </c>
      <c r="G9" s="190">
        <f>SUM(G6:G8)</f>
        <v>1413141</v>
      </c>
    </row>
    <row r="10" spans="1:7" ht="13.5" thickBot="1">
      <c r="A10" s="1" t="s">
        <v>202</v>
      </c>
      <c r="B10" s="4"/>
      <c r="D10" s="31" t="s">
        <v>42</v>
      </c>
      <c r="E10" s="191">
        <f>E9+E5</f>
        <v>2513844</v>
      </c>
      <c r="F10" s="191">
        <f>F9+F5</f>
        <v>470167</v>
      </c>
      <c r="G10" s="47">
        <f>G9+G5</f>
        <v>2984011</v>
      </c>
    </row>
    <row r="11" spans="1:2" ht="13.5" thickBot="1">
      <c r="A11" s="1" t="s">
        <v>215</v>
      </c>
      <c r="B11" s="4"/>
    </row>
    <row r="12" spans="1:5" ht="12.75">
      <c r="A12" s="1" t="s">
        <v>180</v>
      </c>
      <c r="B12" s="5">
        <v>2934111</v>
      </c>
      <c r="D12" s="267" t="s">
        <v>47</v>
      </c>
      <c r="E12" s="16" t="s">
        <v>34</v>
      </c>
    </row>
    <row r="13" spans="1:5" ht="13.5" thickBot="1">
      <c r="A13" s="1" t="s">
        <v>210</v>
      </c>
      <c r="B13" s="5"/>
      <c r="D13" s="266"/>
      <c r="E13" s="26" t="s">
        <v>1</v>
      </c>
    </row>
    <row r="14" spans="1:5" ht="12.75">
      <c r="A14" s="1" t="s">
        <v>203</v>
      </c>
      <c r="B14" s="5"/>
      <c r="D14" s="18" t="s">
        <v>44</v>
      </c>
      <c r="E14" s="95">
        <v>907102</v>
      </c>
    </row>
    <row r="15" spans="1:5" ht="12.75">
      <c r="A15" s="1" t="s">
        <v>204</v>
      </c>
      <c r="B15" s="5"/>
      <c r="D15" s="18" t="s">
        <v>67</v>
      </c>
      <c r="E15" s="20">
        <v>1897243</v>
      </c>
    </row>
    <row r="16" spans="1:5" ht="13.5" thickBot="1">
      <c r="A16" s="6" t="s">
        <v>6</v>
      </c>
      <c r="B16" s="7">
        <f>SUM(B7:B15)</f>
        <v>2934143.9439</v>
      </c>
      <c r="D16" s="37" t="s">
        <v>46</v>
      </c>
      <c r="E16" s="165">
        <v>179666</v>
      </c>
    </row>
    <row r="17" spans="1:5" ht="13.5" thickBot="1">
      <c r="A17" s="1"/>
      <c r="B17" s="3"/>
      <c r="D17" s="31" t="s">
        <v>42</v>
      </c>
      <c r="E17" s="32">
        <f>SUM(E14:E16)</f>
        <v>2984011</v>
      </c>
    </row>
    <row r="18" spans="1:4" ht="13.5" thickBot="1">
      <c r="A18" s="15" t="s">
        <v>7</v>
      </c>
      <c r="B18" s="1"/>
      <c r="D18" s="38"/>
    </row>
    <row r="19" spans="1:5" ht="12.75">
      <c r="A19" s="9" t="s">
        <v>8</v>
      </c>
      <c r="B19" s="10">
        <v>0</v>
      </c>
      <c r="D19" s="267" t="s">
        <v>71</v>
      </c>
      <c r="E19" s="16" t="s">
        <v>34</v>
      </c>
    </row>
    <row r="20" spans="1:5" ht="13.5" thickBot="1">
      <c r="A20" s="9" t="s">
        <v>9</v>
      </c>
      <c r="B20" s="184">
        <v>23721.5</v>
      </c>
      <c r="D20" s="266"/>
      <c r="E20" s="26" t="s">
        <v>1</v>
      </c>
    </row>
    <row r="21" spans="1:5" ht="12.75">
      <c r="A21" s="9" t="s">
        <v>10</v>
      </c>
      <c r="B21" s="10">
        <v>55871</v>
      </c>
      <c r="D21" s="18" t="s">
        <v>72</v>
      </c>
      <c r="E21" s="95">
        <f>F10</f>
        <v>470167</v>
      </c>
    </row>
    <row r="22" spans="1:5" ht="13.5" thickBot="1">
      <c r="A22" s="9" t="s">
        <v>11</v>
      </c>
      <c r="B22" s="10">
        <v>27520</v>
      </c>
      <c r="D22" s="18" t="s">
        <v>33</v>
      </c>
      <c r="E22" s="20">
        <f>E10</f>
        <v>2513844</v>
      </c>
    </row>
    <row r="23" spans="1:5" ht="13.5" thickBot="1">
      <c r="A23" s="9" t="s">
        <v>182</v>
      </c>
      <c r="B23" s="10"/>
      <c r="D23" s="31" t="s">
        <v>42</v>
      </c>
      <c r="E23" s="32">
        <f>SUM(E21:E22)</f>
        <v>2984011</v>
      </c>
    </row>
    <row r="24" spans="1:4" ht="13.5" thickBot="1">
      <c r="A24" s="9" t="s">
        <v>205</v>
      </c>
      <c r="B24" s="10"/>
      <c r="D24" s="39"/>
    </row>
    <row r="25" spans="1:6" ht="13.5" thickBot="1">
      <c r="A25" s="9" t="s">
        <v>14</v>
      </c>
      <c r="B25" s="10">
        <v>12943</v>
      </c>
      <c r="D25" s="34" t="s">
        <v>60</v>
      </c>
      <c r="E25" s="35"/>
      <c r="F25" s="36"/>
    </row>
    <row r="26" spans="1:6" ht="12.75">
      <c r="A26" s="9" t="s">
        <v>15</v>
      </c>
      <c r="B26" s="10">
        <v>0</v>
      </c>
      <c r="D26" s="252" t="s">
        <v>246</v>
      </c>
      <c r="E26" s="253"/>
      <c r="F26" s="254"/>
    </row>
    <row r="27" spans="1:6" ht="12.75">
      <c r="A27" s="9" t="s">
        <v>213</v>
      </c>
      <c r="B27" s="10"/>
      <c r="D27" s="255"/>
      <c r="E27" s="256"/>
      <c r="F27" s="257"/>
    </row>
    <row r="28" spans="1:6" ht="12.75">
      <c r="A28" s="9" t="s">
        <v>16</v>
      </c>
      <c r="B28" s="10">
        <v>1459479</v>
      </c>
      <c r="D28" s="255"/>
      <c r="E28" s="256"/>
      <c r="F28" s="257"/>
    </row>
    <row r="29" spans="1:6" ht="12.75">
      <c r="A29" s="9" t="s">
        <v>17</v>
      </c>
      <c r="B29" s="10">
        <v>1310427</v>
      </c>
      <c r="D29" s="255"/>
      <c r="E29" s="256"/>
      <c r="F29" s="257"/>
    </row>
    <row r="30" spans="1:6" ht="12.75">
      <c r="A30" s="9" t="s">
        <v>18</v>
      </c>
      <c r="B30" s="10">
        <v>399043</v>
      </c>
      <c r="D30" s="255"/>
      <c r="E30" s="256"/>
      <c r="F30" s="257"/>
    </row>
    <row r="31" spans="1:6" ht="12.75">
      <c r="A31" s="9" t="s">
        <v>248</v>
      </c>
      <c r="B31" s="10">
        <v>523092</v>
      </c>
      <c r="D31" s="278"/>
      <c r="E31" s="279"/>
      <c r="F31" s="280"/>
    </row>
    <row r="32" spans="1:6" ht="12.75">
      <c r="A32" s="9" t="s">
        <v>206</v>
      </c>
      <c r="B32" s="10"/>
      <c r="D32" s="278"/>
      <c r="E32" s="279"/>
      <c r="F32" s="280"/>
    </row>
    <row r="33" spans="1:6" ht="12.75">
      <c r="A33" s="9" t="s">
        <v>19</v>
      </c>
      <c r="B33" s="10">
        <v>2000</v>
      </c>
      <c r="D33" s="278"/>
      <c r="E33" s="279"/>
      <c r="F33" s="280"/>
    </row>
    <row r="34" spans="1:6" ht="12.75">
      <c r="A34" s="9" t="s">
        <v>20</v>
      </c>
      <c r="B34" s="10">
        <v>112476</v>
      </c>
      <c r="D34" s="278"/>
      <c r="E34" s="279"/>
      <c r="F34" s="280"/>
    </row>
    <row r="35" spans="1:6" ht="12.75">
      <c r="A35" s="9" t="s">
        <v>185</v>
      </c>
      <c r="B35" s="10"/>
      <c r="D35" s="278"/>
      <c r="E35" s="279"/>
      <c r="F35" s="280"/>
    </row>
    <row r="36" spans="1:6" ht="12.75">
      <c r="A36" s="9" t="s">
        <v>22</v>
      </c>
      <c r="B36" s="10">
        <v>1513640</v>
      </c>
      <c r="D36" s="278"/>
      <c r="E36" s="279"/>
      <c r="F36" s="280"/>
    </row>
    <row r="37" spans="1:6" ht="12.75">
      <c r="A37" s="9" t="s">
        <v>23</v>
      </c>
      <c r="B37" s="10">
        <v>3838213</v>
      </c>
      <c r="D37" s="278"/>
      <c r="E37" s="279"/>
      <c r="F37" s="280"/>
    </row>
    <row r="38" spans="1:6" ht="12.75">
      <c r="A38" s="9" t="s">
        <v>24</v>
      </c>
      <c r="B38" s="184">
        <v>12520310.5</v>
      </c>
      <c r="D38" s="269"/>
      <c r="E38" s="270"/>
      <c r="F38" s="271"/>
    </row>
    <row r="39" ht="12.75">
      <c r="A39" s="9" t="s">
        <v>235</v>
      </c>
    </row>
    <row r="40" spans="1:2" ht="12.75">
      <c r="A40" s="9" t="s">
        <v>209</v>
      </c>
      <c r="B40" s="10"/>
    </row>
    <row r="41" spans="1:2" ht="12.75">
      <c r="A41" s="9" t="s">
        <v>26</v>
      </c>
      <c r="B41" s="10">
        <v>427714</v>
      </c>
    </row>
    <row r="42" spans="1:2" ht="12.75">
      <c r="A42" s="9" t="s">
        <v>27</v>
      </c>
      <c r="B42" s="10">
        <v>23786</v>
      </c>
    </row>
    <row r="43" spans="1:2" ht="12.75">
      <c r="A43" s="9" t="s">
        <v>28</v>
      </c>
      <c r="B43" s="10">
        <v>71940</v>
      </c>
    </row>
    <row r="44" spans="1:2" ht="12.75">
      <c r="A44" s="9" t="s">
        <v>240</v>
      </c>
      <c r="B44" s="10">
        <v>0</v>
      </c>
    </row>
    <row r="45" spans="1:2" ht="12.75">
      <c r="A45" s="9" t="s">
        <v>186</v>
      </c>
      <c r="B45" s="10"/>
    </row>
    <row r="46" spans="1:2" ht="12.75">
      <c r="A46" s="6" t="s">
        <v>6</v>
      </c>
      <c r="B46" s="11">
        <f>SUM(B19:B45)</f>
        <v>22322176</v>
      </c>
    </row>
    <row r="47" spans="1:2" ht="13.5" thickBot="1">
      <c r="A47" s="1"/>
      <c r="B47" s="1"/>
    </row>
    <row r="48" spans="1:2" ht="13.5" thickBot="1">
      <c r="A48" s="14" t="s">
        <v>30</v>
      </c>
      <c r="B48" s="1"/>
    </row>
    <row r="49" spans="1:2" ht="12.75">
      <c r="A49" s="1" t="s">
        <v>30</v>
      </c>
      <c r="B49" s="8">
        <v>2984011</v>
      </c>
    </row>
    <row r="50" spans="1:2" ht="13.5" thickBot="1">
      <c r="A50" s="1"/>
      <c r="B50" s="1"/>
    </row>
    <row r="51" spans="1:2" ht="15.75" thickBot="1">
      <c r="A51" s="13" t="s">
        <v>48</v>
      </c>
      <c r="B51" s="12">
        <f>SUM(B46+B16+B49)</f>
        <v>28240330.9439</v>
      </c>
    </row>
    <row r="53" spans="1:2" ht="12.75">
      <c r="A53" s="1" t="s">
        <v>217</v>
      </c>
      <c r="B53" s="68">
        <v>58647</v>
      </c>
    </row>
  </sheetData>
  <sheetProtection/>
  <mergeCells count="5">
    <mergeCell ref="D26:F38"/>
    <mergeCell ref="D19:D20"/>
    <mergeCell ref="A1:B2"/>
    <mergeCell ref="D1:D2"/>
    <mergeCell ref="D12:D13"/>
  </mergeCells>
  <hyperlinks>
    <hyperlink ref="A5" location="Index!A1" display="Index"/>
  </hyperlinks>
  <printOptions/>
  <pageMargins left="0.75" right="0.75" top="1" bottom="1" header="0.5" footer="0.5"/>
  <pageSetup horizontalDpi="600" verticalDpi="600" orientation="portrait" paperSize="9" scale="75" r:id="rId1"/>
  <ignoredErrors>
    <ignoredError sqref="G5" formula="1"/>
  </ignoredErrors>
</worksheet>
</file>

<file path=xl/worksheets/sheet25.xml><?xml version="1.0" encoding="utf-8"?>
<worksheet xmlns="http://schemas.openxmlformats.org/spreadsheetml/2006/main" xmlns:r="http://schemas.openxmlformats.org/officeDocument/2006/relationships">
  <dimension ref="A1:G53"/>
  <sheetViews>
    <sheetView zoomScalePageLayoutView="0" workbookViewId="0" topLeftCell="A1">
      <selection activeCell="A1" sqref="A1:B2"/>
    </sheetView>
  </sheetViews>
  <sheetFormatPr defaultColWidth="9.140625" defaultRowHeight="12.75"/>
  <cols>
    <col min="1" max="1" width="31.00390625" style="0" customWidth="1"/>
    <col min="2" max="2" width="16.7109375" style="0" customWidth="1"/>
    <col min="3" max="3" width="4.57421875" style="0" customWidth="1"/>
    <col min="4" max="4" width="17.8515625" style="0" customWidth="1"/>
    <col min="5" max="5" width="15.8515625" style="0" customWidth="1"/>
    <col min="6" max="6" width="14.00390625" style="0" customWidth="1"/>
    <col min="7" max="7" width="17.00390625" style="0" customWidth="1"/>
  </cols>
  <sheetData>
    <row r="1" spans="1:7" ht="12.75" customHeight="1">
      <c r="A1" s="261" t="s">
        <v>101</v>
      </c>
      <c r="B1" s="262"/>
      <c r="D1" s="287" t="s">
        <v>62</v>
      </c>
      <c r="E1" s="41" t="s">
        <v>108</v>
      </c>
      <c r="F1" s="41" t="s">
        <v>109</v>
      </c>
      <c r="G1" s="42" t="s">
        <v>34</v>
      </c>
    </row>
    <row r="2" spans="1:7" ht="15.75" customHeight="1" thickBot="1">
      <c r="A2" s="263"/>
      <c r="B2" s="264"/>
      <c r="D2" s="288"/>
      <c r="E2" s="43" t="s">
        <v>1</v>
      </c>
      <c r="F2" s="43" t="s">
        <v>1</v>
      </c>
      <c r="G2" s="44" t="s">
        <v>1</v>
      </c>
    </row>
    <row r="3" spans="1:7" ht="15">
      <c r="A3" s="40" t="s">
        <v>43</v>
      </c>
      <c r="B3" s="29" t="s">
        <v>0</v>
      </c>
      <c r="D3" s="18" t="s">
        <v>105</v>
      </c>
      <c r="E3" s="192">
        <v>1510813</v>
      </c>
      <c r="F3" s="192">
        <v>174389</v>
      </c>
      <c r="G3" s="19">
        <f>SUM(E3:F3)</f>
        <v>1685202</v>
      </c>
    </row>
    <row r="4" spans="1:7" ht="15" thickBot="1">
      <c r="A4" s="33" t="s">
        <v>177</v>
      </c>
      <c r="B4" s="30" t="s">
        <v>1</v>
      </c>
      <c r="D4" s="18" t="s">
        <v>106</v>
      </c>
      <c r="E4" s="192">
        <v>0</v>
      </c>
      <c r="F4" s="192">
        <v>439</v>
      </c>
      <c r="G4" s="19">
        <f>SUM(E4:F4)</f>
        <v>439</v>
      </c>
    </row>
    <row r="5" spans="1:7" ht="13.5" thickBot="1">
      <c r="A5" s="138" t="s">
        <v>137</v>
      </c>
      <c r="B5" s="2"/>
      <c r="D5" s="21" t="s">
        <v>36</v>
      </c>
      <c r="E5" s="92">
        <f>SUM(E3:E4)</f>
        <v>1510813</v>
      </c>
      <c r="F5" s="92">
        <f>SUM(F3:F4)</f>
        <v>174828</v>
      </c>
      <c r="G5" s="45">
        <f>SUM(G3:G4)</f>
        <v>1685641</v>
      </c>
    </row>
    <row r="6" spans="1:7" ht="13.5" thickBot="1">
      <c r="A6" s="14" t="s">
        <v>2</v>
      </c>
      <c r="B6" s="3"/>
      <c r="D6" s="24" t="s">
        <v>37</v>
      </c>
      <c r="E6" s="193">
        <v>918622</v>
      </c>
      <c r="F6" s="193">
        <v>135483</v>
      </c>
      <c r="G6" s="46">
        <f>SUM(E6:F6)</f>
        <v>1054105</v>
      </c>
    </row>
    <row r="7" spans="1:7" ht="12.75">
      <c r="A7" s="1" t="s">
        <v>3</v>
      </c>
      <c r="B7" s="182">
        <v>11.1614</v>
      </c>
      <c r="D7" s="24" t="s">
        <v>107</v>
      </c>
      <c r="E7" s="193">
        <v>57863</v>
      </c>
      <c r="F7" s="193">
        <v>0</v>
      </c>
      <c r="G7" s="46">
        <f>SUM(E7:F7)</f>
        <v>57863</v>
      </c>
    </row>
    <row r="8" spans="1:7" ht="12.75">
      <c r="A8" s="1" t="s">
        <v>4</v>
      </c>
      <c r="B8" s="182">
        <v>25.7966</v>
      </c>
      <c r="D8" s="24" t="s">
        <v>40</v>
      </c>
      <c r="E8" s="193">
        <v>177564</v>
      </c>
      <c r="F8" s="193">
        <v>115606</v>
      </c>
      <c r="G8" s="46">
        <f>SUM(E8:F8)</f>
        <v>293170</v>
      </c>
    </row>
    <row r="9" spans="1:7" ht="13.5" thickBot="1">
      <c r="A9" s="1" t="s">
        <v>201</v>
      </c>
      <c r="B9" s="4"/>
      <c r="D9" s="21" t="s">
        <v>41</v>
      </c>
      <c r="E9" s="92">
        <f>SUM(E6:E8)</f>
        <v>1154049</v>
      </c>
      <c r="F9" s="92">
        <f>SUM(F6:F8)</f>
        <v>251089</v>
      </c>
      <c r="G9" s="190">
        <f>SUM(G6:G8)</f>
        <v>1405138</v>
      </c>
    </row>
    <row r="10" spans="1:7" ht="13.5" thickBot="1">
      <c r="A10" s="1" t="s">
        <v>202</v>
      </c>
      <c r="B10" s="4"/>
      <c r="D10" s="31" t="s">
        <v>42</v>
      </c>
      <c r="E10" s="191">
        <f>E9+E5</f>
        <v>2664862</v>
      </c>
      <c r="F10" s="191">
        <f>F9+F5</f>
        <v>425917</v>
      </c>
      <c r="G10" s="47">
        <f>G9+G5</f>
        <v>3090779</v>
      </c>
    </row>
    <row r="11" spans="1:2" ht="13.5" thickBot="1">
      <c r="A11" s="1" t="s">
        <v>215</v>
      </c>
      <c r="B11" s="4"/>
    </row>
    <row r="12" spans="1:5" ht="12.75">
      <c r="A12" s="1" t="s">
        <v>180</v>
      </c>
      <c r="B12" s="5">
        <v>2388783</v>
      </c>
      <c r="D12" s="267" t="s">
        <v>47</v>
      </c>
      <c r="E12" s="16" t="s">
        <v>34</v>
      </c>
    </row>
    <row r="13" spans="1:5" ht="13.5" thickBot="1">
      <c r="A13" s="1" t="s">
        <v>210</v>
      </c>
      <c r="B13" s="5"/>
      <c r="D13" s="266"/>
      <c r="E13" s="26" t="s">
        <v>1</v>
      </c>
    </row>
    <row r="14" spans="1:5" ht="12.75">
      <c r="A14" s="1" t="s">
        <v>203</v>
      </c>
      <c r="B14" s="5"/>
      <c r="D14" s="18" t="s">
        <v>44</v>
      </c>
      <c r="E14" s="95">
        <v>975109</v>
      </c>
    </row>
    <row r="15" spans="1:5" ht="12.75">
      <c r="A15" s="1" t="s">
        <v>204</v>
      </c>
      <c r="B15" s="5"/>
      <c r="D15" s="18" t="s">
        <v>67</v>
      </c>
      <c r="E15" s="20">
        <v>1932057</v>
      </c>
    </row>
    <row r="16" spans="1:5" ht="13.5" thickBot="1">
      <c r="A16" s="6" t="s">
        <v>6</v>
      </c>
      <c r="B16" s="7">
        <f>SUM(B7:B15)</f>
        <v>2388819.958</v>
      </c>
      <c r="D16" s="37" t="s">
        <v>46</v>
      </c>
      <c r="E16" s="165">
        <v>183613</v>
      </c>
    </row>
    <row r="17" spans="1:5" ht="13.5" thickBot="1">
      <c r="A17" s="1"/>
      <c r="B17" s="3"/>
      <c r="D17" s="31" t="s">
        <v>42</v>
      </c>
      <c r="E17" s="32">
        <f>SUM(E14:E16)</f>
        <v>3090779</v>
      </c>
    </row>
    <row r="18" spans="1:4" ht="13.5" thickBot="1">
      <c r="A18" s="15" t="s">
        <v>7</v>
      </c>
      <c r="B18" s="1"/>
      <c r="D18" s="38"/>
    </row>
    <row r="19" spans="1:5" ht="12.75">
      <c r="A19" s="9" t="s">
        <v>8</v>
      </c>
      <c r="B19" s="10">
        <v>1613</v>
      </c>
      <c r="D19" s="267" t="s">
        <v>71</v>
      </c>
      <c r="E19" s="16" t="s">
        <v>34</v>
      </c>
    </row>
    <row r="20" spans="1:5" ht="13.5" thickBot="1">
      <c r="A20" s="9" t="s">
        <v>9</v>
      </c>
      <c r="B20" s="10">
        <v>40060</v>
      </c>
      <c r="D20" s="266"/>
      <c r="E20" s="26" t="s">
        <v>1</v>
      </c>
    </row>
    <row r="21" spans="1:5" ht="12.75">
      <c r="A21" s="9" t="s">
        <v>10</v>
      </c>
      <c r="B21" s="10">
        <v>130004</v>
      </c>
      <c r="D21" s="18" t="s">
        <v>72</v>
      </c>
      <c r="E21" s="95">
        <f>F10</f>
        <v>425917</v>
      </c>
    </row>
    <row r="22" spans="1:5" ht="13.5" thickBot="1">
      <c r="A22" s="9" t="s">
        <v>11</v>
      </c>
      <c r="B22" s="10">
        <v>26543</v>
      </c>
      <c r="D22" s="18" t="s">
        <v>33</v>
      </c>
      <c r="E22" s="20">
        <f>E10</f>
        <v>2664862</v>
      </c>
    </row>
    <row r="23" spans="1:5" ht="13.5" thickBot="1">
      <c r="A23" s="9" t="s">
        <v>182</v>
      </c>
      <c r="B23" s="10"/>
      <c r="D23" s="31" t="s">
        <v>42</v>
      </c>
      <c r="E23" s="32">
        <f>SUM(E21:E22)</f>
        <v>3090779</v>
      </c>
    </row>
    <row r="24" spans="1:4" ht="13.5" thickBot="1">
      <c r="A24" s="9" t="s">
        <v>205</v>
      </c>
      <c r="B24" s="10"/>
      <c r="D24" s="39"/>
    </row>
    <row r="25" spans="1:6" ht="13.5" thickBot="1">
      <c r="A25" s="9" t="s">
        <v>14</v>
      </c>
      <c r="B25" s="10">
        <v>9671</v>
      </c>
      <c r="D25" s="34" t="s">
        <v>60</v>
      </c>
      <c r="E25" s="35"/>
      <c r="F25" s="36"/>
    </row>
    <row r="26" spans="1:6" ht="12.75">
      <c r="A26" s="9" t="s">
        <v>216</v>
      </c>
      <c r="B26" s="10"/>
      <c r="D26" s="252" t="s">
        <v>197</v>
      </c>
      <c r="E26" s="253"/>
      <c r="F26" s="254"/>
    </row>
    <row r="27" spans="1:6" ht="12.75">
      <c r="A27" s="9" t="s">
        <v>213</v>
      </c>
      <c r="B27" s="10"/>
      <c r="D27" s="255"/>
      <c r="E27" s="256"/>
      <c r="F27" s="257"/>
    </row>
    <row r="28" spans="1:6" ht="12.75">
      <c r="A28" s="9" t="s">
        <v>16</v>
      </c>
      <c r="B28" s="10">
        <v>1577367</v>
      </c>
      <c r="D28" s="255"/>
      <c r="E28" s="256"/>
      <c r="F28" s="257"/>
    </row>
    <row r="29" spans="1:6" ht="12.75">
      <c r="A29" s="9" t="s">
        <v>17</v>
      </c>
      <c r="B29" s="10">
        <v>1689014</v>
      </c>
      <c r="D29" s="255"/>
      <c r="E29" s="256"/>
      <c r="F29" s="257"/>
    </row>
    <row r="30" spans="1:6" ht="12.75">
      <c r="A30" s="9" t="s">
        <v>18</v>
      </c>
      <c r="B30" s="10">
        <v>378716</v>
      </c>
      <c r="D30" s="255"/>
      <c r="E30" s="256"/>
      <c r="F30" s="257"/>
    </row>
    <row r="31" spans="1:6" ht="12.75">
      <c r="A31" s="9" t="s">
        <v>248</v>
      </c>
      <c r="B31" s="10">
        <v>597216</v>
      </c>
      <c r="D31" s="269"/>
      <c r="E31" s="270"/>
      <c r="F31" s="271"/>
    </row>
    <row r="32" spans="1:2" ht="12.75">
      <c r="A32" s="9" t="s">
        <v>206</v>
      </c>
      <c r="B32" s="10"/>
    </row>
    <row r="33" spans="1:2" ht="12.75">
      <c r="A33" s="9" t="s">
        <v>19</v>
      </c>
      <c r="B33" s="10">
        <v>814</v>
      </c>
    </row>
    <row r="34" spans="1:2" ht="12.75">
      <c r="A34" s="9" t="s">
        <v>20</v>
      </c>
      <c r="B34" s="10">
        <v>69179</v>
      </c>
    </row>
    <row r="35" spans="1:2" ht="12.75">
      <c r="A35" s="9" t="s">
        <v>185</v>
      </c>
      <c r="B35" s="10"/>
    </row>
    <row r="36" spans="1:2" ht="12.75">
      <c r="A36" s="9" t="s">
        <v>22</v>
      </c>
      <c r="B36" s="10">
        <v>1679827</v>
      </c>
    </row>
    <row r="37" spans="1:2" ht="12.75">
      <c r="A37" s="9" t="s">
        <v>23</v>
      </c>
      <c r="B37" s="10">
        <v>4942011</v>
      </c>
    </row>
    <row r="38" spans="1:2" ht="12.75">
      <c r="A38" s="9" t="s">
        <v>24</v>
      </c>
      <c r="B38" s="10">
        <v>13501967</v>
      </c>
    </row>
    <row r="39" ht="12.75">
      <c r="A39" s="9" t="s">
        <v>235</v>
      </c>
    </row>
    <row r="40" spans="1:2" ht="12.75">
      <c r="A40" s="9" t="s">
        <v>209</v>
      </c>
      <c r="B40" s="10"/>
    </row>
    <row r="41" spans="1:2" ht="12.75">
      <c r="A41" s="9" t="s">
        <v>26</v>
      </c>
      <c r="B41" s="10">
        <v>671212</v>
      </c>
    </row>
    <row r="42" spans="1:2" ht="12.75">
      <c r="A42" s="9" t="s">
        <v>27</v>
      </c>
      <c r="B42" s="10">
        <v>22386</v>
      </c>
    </row>
    <row r="43" spans="1:2" ht="12.75">
      <c r="A43" s="9" t="s">
        <v>28</v>
      </c>
      <c r="B43" s="10">
        <v>48635</v>
      </c>
    </row>
    <row r="44" spans="1:2" ht="12.75">
      <c r="A44" s="9" t="s">
        <v>240</v>
      </c>
      <c r="B44" s="10">
        <v>6600</v>
      </c>
    </row>
    <row r="45" spans="1:2" ht="12.75">
      <c r="A45" s="9" t="s">
        <v>186</v>
      </c>
      <c r="B45" s="10"/>
    </row>
    <row r="46" spans="1:2" ht="12.75">
      <c r="A46" s="6" t="s">
        <v>6</v>
      </c>
      <c r="B46" s="11">
        <f>SUM(B19:B45)</f>
        <v>25392835</v>
      </c>
    </row>
    <row r="47" spans="1:2" ht="13.5" thickBot="1">
      <c r="A47" s="1"/>
      <c r="B47" s="1"/>
    </row>
    <row r="48" spans="1:2" ht="13.5" thickBot="1">
      <c r="A48" s="14" t="s">
        <v>30</v>
      </c>
      <c r="B48" s="1"/>
    </row>
    <row r="49" spans="1:2" ht="12.75">
      <c r="A49" s="1" t="s">
        <v>30</v>
      </c>
      <c r="B49" s="8">
        <v>3090779</v>
      </c>
    </row>
    <row r="50" spans="1:2" ht="13.5" thickBot="1">
      <c r="A50" s="1"/>
      <c r="B50" s="1"/>
    </row>
    <row r="51" spans="1:2" ht="15.75" thickBot="1">
      <c r="A51" s="13" t="s">
        <v>48</v>
      </c>
      <c r="B51" s="12">
        <f>SUM(B46+B16+B49)</f>
        <v>30872433.958</v>
      </c>
    </row>
    <row r="53" spans="1:2" ht="12.75">
      <c r="A53" s="1" t="s">
        <v>217</v>
      </c>
      <c r="B53" s="68">
        <v>101476</v>
      </c>
    </row>
  </sheetData>
  <sheetProtection/>
  <mergeCells count="5">
    <mergeCell ref="D26:F31"/>
    <mergeCell ref="D19:D20"/>
    <mergeCell ref="A1:B2"/>
    <mergeCell ref="D1:D2"/>
    <mergeCell ref="D12:D13"/>
  </mergeCells>
  <hyperlinks>
    <hyperlink ref="A5" location="Index!A1" display="Index"/>
  </hyperlinks>
  <printOptions/>
  <pageMargins left="0.75" right="0.75" top="1" bottom="1" header="0.5" footer="0.5"/>
  <pageSetup horizontalDpi="600" verticalDpi="600" orientation="portrait" paperSize="9" scale="75" r:id="rId1"/>
  <ignoredErrors>
    <ignoredError sqref="G5" formula="1"/>
  </ignoredErrors>
</worksheet>
</file>

<file path=xl/worksheets/sheet26.xml><?xml version="1.0" encoding="utf-8"?>
<worksheet xmlns="http://schemas.openxmlformats.org/spreadsheetml/2006/main" xmlns:r="http://schemas.openxmlformats.org/officeDocument/2006/relationships">
  <dimension ref="A1:H53"/>
  <sheetViews>
    <sheetView zoomScalePageLayoutView="0" workbookViewId="0" topLeftCell="A1">
      <selection activeCell="A1" sqref="A1:B2"/>
    </sheetView>
  </sheetViews>
  <sheetFormatPr defaultColWidth="9.140625" defaultRowHeight="12.75"/>
  <cols>
    <col min="1" max="1" width="30.00390625" style="0" customWidth="1"/>
    <col min="2" max="2" width="16.28125" style="0" customWidth="1"/>
    <col min="3" max="3" width="4.00390625" style="0" customWidth="1"/>
    <col min="4" max="4" width="18.140625" style="0" customWidth="1"/>
    <col min="5" max="5" width="16.57421875" style="0" customWidth="1"/>
    <col min="6" max="6" width="15.421875" style="0" customWidth="1"/>
    <col min="7" max="7" width="15.57421875" style="0" customWidth="1"/>
    <col min="8" max="8" width="14.00390625" style="0" customWidth="1"/>
  </cols>
  <sheetData>
    <row r="1" spans="1:7" ht="12.75" customHeight="1">
      <c r="A1" s="261" t="s">
        <v>102</v>
      </c>
      <c r="B1" s="262"/>
      <c r="D1" s="287" t="s">
        <v>110</v>
      </c>
      <c r="E1" s="41" t="s">
        <v>108</v>
      </c>
      <c r="F1" s="41" t="s">
        <v>109</v>
      </c>
      <c r="G1" s="42" t="s">
        <v>113</v>
      </c>
    </row>
    <row r="2" spans="1:7" ht="15.75" customHeight="1" thickBot="1">
      <c r="A2" s="263"/>
      <c r="B2" s="264"/>
      <c r="D2" s="288"/>
      <c r="E2" s="43" t="s">
        <v>1</v>
      </c>
      <c r="F2" s="43" t="s">
        <v>1</v>
      </c>
      <c r="G2" s="44" t="s">
        <v>1</v>
      </c>
    </row>
    <row r="3" spans="1:7" ht="15">
      <c r="A3" s="40" t="s">
        <v>43</v>
      </c>
      <c r="B3" s="29" t="s">
        <v>0</v>
      </c>
      <c r="D3" s="51" t="s">
        <v>105</v>
      </c>
      <c r="E3" s="194">
        <v>1082992</v>
      </c>
      <c r="F3" s="194">
        <v>214206</v>
      </c>
      <c r="G3" s="52">
        <f>SUM(E3:F3)</f>
        <v>1297198</v>
      </c>
    </row>
    <row r="4" spans="1:7" ht="15" thickBot="1">
      <c r="A4" s="33" t="s">
        <v>177</v>
      </c>
      <c r="B4" s="30" t="s">
        <v>1</v>
      </c>
      <c r="D4" s="51" t="s">
        <v>106</v>
      </c>
      <c r="E4" s="194"/>
      <c r="F4" s="194"/>
      <c r="G4" s="52">
        <f>SUM(E4:F4)</f>
        <v>0</v>
      </c>
    </row>
    <row r="5" spans="1:7" ht="13.5" thickBot="1">
      <c r="A5" s="138" t="s">
        <v>137</v>
      </c>
      <c r="B5" s="2"/>
      <c r="D5" s="53" t="s">
        <v>36</v>
      </c>
      <c r="E5" s="195">
        <f>SUM(E3:E4)</f>
        <v>1082992</v>
      </c>
      <c r="F5" s="195">
        <f>SUM(F3:F4)</f>
        <v>214206</v>
      </c>
      <c r="G5" s="54">
        <f>SUM(G3:G4)</f>
        <v>1297198</v>
      </c>
    </row>
    <row r="6" spans="1:7" ht="13.5" thickBot="1">
      <c r="A6" s="14" t="s">
        <v>2</v>
      </c>
      <c r="B6" s="3"/>
      <c r="D6" s="55" t="s">
        <v>37</v>
      </c>
      <c r="E6" s="196">
        <v>1164375</v>
      </c>
      <c r="F6" s="196">
        <v>171557</v>
      </c>
      <c r="G6" s="56">
        <f>SUM(E6:F6)</f>
        <v>1335932</v>
      </c>
    </row>
    <row r="7" spans="1:7" ht="12.75">
      <c r="A7" s="1" t="s">
        <v>3</v>
      </c>
      <c r="B7" s="4">
        <v>10.118</v>
      </c>
      <c r="D7" s="55" t="s">
        <v>111</v>
      </c>
      <c r="E7" s="196">
        <v>2256</v>
      </c>
      <c r="F7" s="196">
        <v>0</v>
      </c>
      <c r="G7" s="56">
        <f>SUM(E7:F7)</f>
        <v>2256</v>
      </c>
    </row>
    <row r="8" spans="1:7" ht="12.75">
      <c r="A8" s="1" t="s">
        <v>4</v>
      </c>
      <c r="B8" s="4">
        <v>27.589</v>
      </c>
      <c r="D8" s="55" t="s">
        <v>39</v>
      </c>
      <c r="E8" s="196">
        <v>51402</v>
      </c>
      <c r="F8" s="196">
        <v>0</v>
      </c>
      <c r="G8" s="56">
        <f>SUM(E8:F8)</f>
        <v>51402</v>
      </c>
    </row>
    <row r="9" spans="1:7" ht="12.75">
      <c r="A9" s="1" t="s">
        <v>201</v>
      </c>
      <c r="B9" s="4"/>
      <c r="D9" s="55" t="s">
        <v>40</v>
      </c>
      <c r="E9" s="196">
        <v>196350</v>
      </c>
      <c r="F9" s="196">
        <v>150058</v>
      </c>
      <c r="G9" s="56">
        <f>SUM(E9:F9)</f>
        <v>346408</v>
      </c>
    </row>
    <row r="10" spans="1:7" ht="13.5" thickBot="1">
      <c r="A10" s="1" t="s">
        <v>202</v>
      </c>
      <c r="B10" s="4"/>
      <c r="D10" s="53" t="s">
        <v>41</v>
      </c>
      <c r="E10" s="195">
        <f>SUM(E6:E9)</f>
        <v>1414383</v>
      </c>
      <c r="F10" s="195">
        <f>SUM(F6:F9)</f>
        <v>321615</v>
      </c>
      <c r="G10" s="197">
        <f>SUM(G6:G9)</f>
        <v>1735998</v>
      </c>
    </row>
    <row r="11" spans="1:7" ht="13.5" thickBot="1">
      <c r="A11" s="1" t="s">
        <v>215</v>
      </c>
      <c r="B11" s="4"/>
      <c r="D11" s="57" t="s">
        <v>42</v>
      </c>
      <c r="E11" s="198">
        <f>E10+E5</f>
        <v>2497375</v>
      </c>
      <c r="F11" s="198">
        <f>F10+F5</f>
        <v>535821</v>
      </c>
      <c r="G11" s="58">
        <f>G10+G5</f>
        <v>3033196</v>
      </c>
    </row>
    <row r="12" spans="1:7" ht="13.5" thickBot="1">
      <c r="A12" s="1" t="s">
        <v>180</v>
      </c>
      <c r="B12" s="5">
        <v>2080115</v>
      </c>
      <c r="D12" s="59"/>
      <c r="E12" s="60"/>
      <c r="F12" s="60"/>
      <c r="G12" s="61"/>
    </row>
    <row r="13" spans="1:8" ht="12.75">
      <c r="A13" s="1" t="s">
        <v>54</v>
      </c>
      <c r="B13" s="5"/>
      <c r="D13" s="287" t="s">
        <v>112</v>
      </c>
      <c r="E13" s="41" t="s">
        <v>44</v>
      </c>
      <c r="F13" s="41" t="s">
        <v>45</v>
      </c>
      <c r="G13" s="201" t="s">
        <v>46</v>
      </c>
      <c r="H13" s="42" t="s">
        <v>218</v>
      </c>
    </row>
    <row r="14" spans="1:8" ht="13.5" thickBot="1">
      <c r="A14" s="1" t="s">
        <v>203</v>
      </c>
      <c r="B14" s="5"/>
      <c r="D14" s="288"/>
      <c r="E14" s="43" t="s">
        <v>1</v>
      </c>
      <c r="F14" s="43" t="s">
        <v>1</v>
      </c>
      <c r="G14" s="200" t="s">
        <v>1</v>
      </c>
      <c r="H14" s="44" t="s">
        <v>1</v>
      </c>
    </row>
    <row r="15" spans="1:8" ht="12.75">
      <c r="A15" s="1" t="s">
        <v>204</v>
      </c>
      <c r="B15" s="5"/>
      <c r="D15" s="51" t="s">
        <v>105</v>
      </c>
      <c r="E15" s="194">
        <v>0</v>
      </c>
      <c r="F15" s="194">
        <v>1297198</v>
      </c>
      <c r="G15" s="194">
        <v>0</v>
      </c>
      <c r="H15" s="52">
        <f>SUM(E15:G15)</f>
        <v>1297198</v>
      </c>
    </row>
    <row r="16" spans="1:8" ht="12.75">
      <c r="A16" s="6" t="s">
        <v>6</v>
      </c>
      <c r="B16" s="7">
        <f>SUM(B7:B15)</f>
        <v>2080152.707</v>
      </c>
      <c r="D16" s="51" t="s">
        <v>106</v>
      </c>
      <c r="E16" s="194"/>
      <c r="F16" s="194"/>
      <c r="G16" s="194"/>
      <c r="H16" s="52">
        <f>SUM(E16:G16)</f>
        <v>0</v>
      </c>
    </row>
    <row r="17" spans="1:8" ht="13.5" thickBot="1">
      <c r="A17" s="1"/>
      <c r="B17" s="3"/>
      <c r="D17" s="53" t="s">
        <v>36</v>
      </c>
      <c r="E17" s="195">
        <f>SUM(E15:E16)</f>
        <v>0</v>
      </c>
      <c r="F17" s="195">
        <f>SUM(F15:F16)</f>
        <v>1297198</v>
      </c>
      <c r="G17" s="195">
        <f>SUM(G15:G16)</f>
        <v>0</v>
      </c>
      <c r="H17" s="54">
        <f>SUM(H15:H16)</f>
        <v>1297198</v>
      </c>
    </row>
    <row r="18" spans="1:8" ht="13.5" thickBot="1">
      <c r="A18" s="15" t="s">
        <v>7</v>
      </c>
      <c r="B18" s="1"/>
      <c r="D18" s="55" t="s">
        <v>37</v>
      </c>
      <c r="E18" s="196">
        <v>1265328</v>
      </c>
      <c r="F18" s="196">
        <v>69071</v>
      </c>
      <c r="G18" s="196">
        <v>1533</v>
      </c>
      <c r="H18" s="56">
        <f>SUM(E18:G18)</f>
        <v>1335932</v>
      </c>
    </row>
    <row r="19" spans="1:8" ht="12.75">
      <c r="A19" s="9" t="s">
        <v>8</v>
      </c>
      <c r="B19" s="10">
        <v>930</v>
      </c>
      <c r="D19" s="55" t="s">
        <v>111</v>
      </c>
      <c r="E19" s="196">
        <v>0</v>
      </c>
      <c r="F19" s="196">
        <v>0</v>
      </c>
      <c r="G19" s="196">
        <v>2256</v>
      </c>
      <c r="H19" s="56">
        <f>SUM(E19:G19)</f>
        <v>2256</v>
      </c>
    </row>
    <row r="20" spans="1:8" ht="12.75">
      <c r="A20" s="9" t="s">
        <v>9</v>
      </c>
      <c r="B20" s="10">
        <v>18615</v>
      </c>
      <c r="D20" s="55" t="s">
        <v>39</v>
      </c>
      <c r="E20" s="196">
        <v>0</v>
      </c>
      <c r="F20" s="196">
        <v>0</v>
      </c>
      <c r="G20" s="196">
        <v>51402</v>
      </c>
      <c r="H20" s="56">
        <f>SUM(E20:G20)</f>
        <v>51402</v>
      </c>
    </row>
    <row r="21" spans="1:8" ht="12.75">
      <c r="A21" s="9" t="s">
        <v>10</v>
      </c>
      <c r="B21" s="10">
        <v>79080</v>
      </c>
      <c r="D21" s="55" t="s">
        <v>40</v>
      </c>
      <c r="E21" s="196">
        <v>0</v>
      </c>
      <c r="F21" s="196">
        <v>150058</v>
      </c>
      <c r="G21" s="196">
        <v>196350</v>
      </c>
      <c r="H21" s="56">
        <f>SUM(E21:G21)</f>
        <v>346408</v>
      </c>
    </row>
    <row r="22" spans="1:8" ht="13.5" thickBot="1">
      <c r="A22" s="9" t="s">
        <v>11</v>
      </c>
      <c r="B22" s="10">
        <v>40720</v>
      </c>
      <c r="D22" s="53" t="s">
        <v>41</v>
      </c>
      <c r="E22" s="195">
        <f>SUM(E18:E21)</f>
        <v>1265328</v>
      </c>
      <c r="F22" s="195">
        <f>SUM(F18:F21)</f>
        <v>219129</v>
      </c>
      <c r="G22" s="195">
        <f>SUM(G18:G21)</f>
        <v>251541</v>
      </c>
      <c r="H22" s="197">
        <f>SUM(H18:H21)</f>
        <v>1735998</v>
      </c>
    </row>
    <row r="23" spans="1:8" ht="13.5" thickBot="1">
      <c r="A23" s="9" t="s">
        <v>182</v>
      </c>
      <c r="B23" s="10"/>
      <c r="D23" s="57" t="s">
        <v>42</v>
      </c>
      <c r="E23" s="198">
        <f>E22+E17</f>
        <v>1265328</v>
      </c>
      <c r="F23" s="198">
        <f>F22+F17</f>
        <v>1516327</v>
      </c>
      <c r="G23" s="199">
        <f>G22+G17</f>
        <v>251541</v>
      </c>
      <c r="H23" s="58">
        <f>H22+H17</f>
        <v>3033196</v>
      </c>
    </row>
    <row r="24" spans="1:7" ht="13.5" thickBot="1">
      <c r="A24" s="9" t="s">
        <v>205</v>
      </c>
      <c r="B24" s="10"/>
      <c r="D24" s="62"/>
      <c r="E24" s="62"/>
      <c r="F24" s="62"/>
      <c r="G24" s="62"/>
    </row>
    <row r="25" spans="1:7" ht="12.75">
      <c r="A25" s="9" t="s">
        <v>14</v>
      </c>
      <c r="B25" s="10">
        <v>12939</v>
      </c>
      <c r="D25" s="289" t="s">
        <v>47</v>
      </c>
      <c r="E25" s="42" t="s">
        <v>34</v>
      </c>
      <c r="F25" s="62"/>
      <c r="G25" s="62"/>
    </row>
    <row r="26" spans="1:7" ht="13.5" thickBot="1">
      <c r="A26" s="9" t="s">
        <v>216</v>
      </c>
      <c r="B26" s="10"/>
      <c r="D26" s="288"/>
      <c r="E26" s="63" t="s">
        <v>1</v>
      </c>
      <c r="F26" s="62"/>
      <c r="G26" s="62"/>
    </row>
    <row r="27" spans="1:7" ht="12.75">
      <c r="A27" s="9" t="s">
        <v>213</v>
      </c>
      <c r="B27" s="10"/>
      <c r="D27" s="51" t="s">
        <v>44</v>
      </c>
      <c r="E27" s="211">
        <f>E23</f>
        <v>1265328</v>
      </c>
      <c r="F27" s="62"/>
      <c r="G27" s="62"/>
    </row>
    <row r="28" spans="1:7" ht="12.75">
      <c r="A28" s="9" t="s">
        <v>16</v>
      </c>
      <c r="B28" s="10">
        <v>1541830</v>
      </c>
      <c r="D28" s="51" t="s">
        <v>67</v>
      </c>
      <c r="E28" s="64">
        <f>F23</f>
        <v>1516327</v>
      </c>
      <c r="F28" s="62"/>
      <c r="G28" s="62"/>
    </row>
    <row r="29" spans="1:7" ht="13.5" thickBot="1">
      <c r="A29" s="9" t="s">
        <v>17</v>
      </c>
      <c r="B29" s="10">
        <v>1564427</v>
      </c>
      <c r="D29" s="65" t="s">
        <v>46</v>
      </c>
      <c r="E29" s="220">
        <f>G23</f>
        <v>251541</v>
      </c>
      <c r="F29" s="62"/>
      <c r="G29" s="62"/>
    </row>
    <row r="30" spans="1:7" ht="13.5" thickBot="1">
      <c r="A30" s="9" t="s">
        <v>18</v>
      </c>
      <c r="B30" s="10">
        <v>354732</v>
      </c>
      <c r="D30" s="57" t="s">
        <v>42</v>
      </c>
      <c r="E30" s="66">
        <f>SUM(E27:E29)</f>
        <v>3033196</v>
      </c>
      <c r="F30" s="62"/>
      <c r="G30" s="62"/>
    </row>
    <row r="31" spans="1:7" ht="13.5" thickBot="1">
      <c r="A31" s="9" t="s">
        <v>248</v>
      </c>
      <c r="B31" s="10">
        <v>574599</v>
      </c>
      <c r="D31" s="67" t="s">
        <v>43</v>
      </c>
      <c r="E31" s="62"/>
      <c r="F31" s="62"/>
      <c r="G31" s="62"/>
    </row>
    <row r="32" spans="1:7" ht="12.75">
      <c r="A32" s="9" t="s">
        <v>206</v>
      </c>
      <c r="B32" s="10"/>
      <c r="D32" s="289" t="s">
        <v>71</v>
      </c>
      <c r="E32" s="42" t="s">
        <v>34</v>
      </c>
      <c r="F32" s="62"/>
      <c r="G32" s="62"/>
    </row>
    <row r="33" spans="1:7" ht="13.5" thickBot="1">
      <c r="A33" s="9" t="s">
        <v>19</v>
      </c>
      <c r="B33" s="10">
        <v>0</v>
      </c>
      <c r="D33" s="288"/>
      <c r="E33" s="63" t="s">
        <v>1</v>
      </c>
      <c r="F33" s="62"/>
      <c r="G33" s="62"/>
    </row>
    <row r="34" spans="1:7" ht="12.75">
      <c r="A34" s="9" t="s">
        <v>20</v>
      </c>
      <c r="B34" s="10">
        <v>116840</v>
      </c>
      <c r="D34" s="51" t="s">
        <v>72</v>
      </c>
      <c r="E34" s="211">
        <f>F11</f>
        <v>535821</v>
      </c>
      <c r="F34" s="62"/>
      <c r="G34" s="62"/>
    </row>
    <row r="35" spans="1:7" ht="13.5" thickBot="1">
      <c r="A35" s="9" t="s">
        <v>185</v>
      </c>
      <c r="B35" s="10"/>
      <c r="D35" s="51" t="s">
        <v>33</v>
      </c>
      <c r="E35" s="64">
        <f>E11</f>
        <v>2497375</v>
      </c>
      <c r="F35" s="62"/>
      <c r="G35" s="62"/>
    </row>
    <row r="36" spans="1:7" ht="13.5" thickBot="1">
      <c r="A36" s="9" t="s">
        <v>22</v>
      </c>
      <c r="B36" s="10">
        <v>1075183</v>
      </c>
      <c r="D36" s="57" t="s">
        <v>42</v>
      </c>
      <c r="E36" s="66">
        <f>SUM(E34:E35)</f>
        <v>3033196</v>
      </c>
      <c r="F36" s="62"/>
      <c r="G36" s="62"/>
    </row>
    <row r="37" spans="1:4" ht="13.5" thickBot="1">
      <c r="A37" s="9" t="s">
        <v>23</v>
      </c>
      <c r="B37" s="10">
        <v>5218833</v>
      </c>
      <c r="D37" s="39"/>
    </row>
    <row r="38" spans="1:6" ht="13.5" thickBot="1">
      <c r="A38" s="9" t="s">
        <v>24</v>
      </c>
      <c r="B38" s="10">
        <v>12852972</v>
      </c>
      <c r="D38" s="34" t="s">
        <v>60</v>
      </c>
      <c r="E38" s="35"/>
      <c r="F38" s="36"/>
    </row>
    <row r="39" spans="1:6" ht="12.75">
      <c r="A39" s="9" t="s">
        <v>235</v>
      </c>
      <c r="D39" s="252" t="s">
        <v>198</v>
      </c>
      <c r="E39" s="253"/>
      <c r="F39" s="254"/>
    </row>
    <row r="40" spans="1:6" ht="12.75">
      <c r="A40" s="9" t="s">
        <v>209</v>
      </c>
      <c r="B40" s="10"/>
      <c r="D40" s="255"/>
      <c r="E40" s="256"/>
      <c r="F40" s="257"/>
    </row>
    <row r="41" spans="1:6" ht="12.75">
      <c r="A41" s="9" t="s">
        <v>26</v>
      </c>
      <c r="B41" s="10">
        <v>323083</v>
      </c>
      <c r="D41" s="255"/>
      <c r="E41" s="256"/>
      <c r="F41" s="257"/>
    </row>
    <row r="42" spans="1:6" ht="12.75">
      <c r="A42" s="9" t="s">
        <v>27</v>
      </c>
      <c r="B42" s="10">
        <v>8680</v>
      </c>
      <c r="D42" s="255"/>
      <c r="E42" s="256"/>
      <c r="F42" s="257"/>
    </row>
    <row r="43" spans="1:6" ht="12.75">
      <c r="A43" s="9" t="s">
        <v>28</v>
      </c>
      <c r="B43" s="10">
        <v>37611</v>
      </c>
      <c r="D43" s="258"/>
      <c r="E43" s="259"/>
      <c r="F43" s="260"/>
    </row>
    <row r="44" spans="1:2" ht="12.75">
      <c r="A44" s="9" t="s">
        <v>240</v>
      </c>
      <c r="B44" s="10">
        <v>2102</v>
      </c>
    </row>
    <row r="45" spans="1:2" ht="12.75">
      <c r="A45" s="9" t="s">
        <v>186</v>
      </c>
      <c r="B45" s="10"/>
    </row>
    <row r="46" spans="1:2" ht="12.75">
      <c r="A46" s="6" t="s">
        <v>6</v>
      </c>
      <c r="B46" s="11">
        <f>SUM(B19:B45)</f>
        <v>23823176</v>
      </c>
    </row>
    <row r="47" spans="1:2" ht="13.5" thickBot="1">
      <c r="A47" s="1"/>
      <c r="B47" s="1"/>
    </row>
    <row r="48" spans="1:2" ht="13.5" thickBot="1">
      <c r="A48" s="14" t="s">
        <v>30</v>
      </c>
      <c r="B48" s="1"/>
    </row>
    <row r="49" spans="1:2" ht="12.75">
      <c r="A49" s="1" t="s">
        <v>30</v>
      </c>
      <c r="B49" s="8">
        <v>3033196</v>
      </c>
    </row>
    <row r="50" spans="1:2" ht="13.5" thickBot="1">
      <c r="A50" s="1"/>
      <c r="B50" s="1"/>
    </row>
    <row r="51" spans="1:2" ht="15.75" thickBot="1">
      <c r="A51" s="13" t="s">
        <v>48</v>
      </c>
      <c r="B51" s="12">
        <f>SUM(B46+B16+B49)</f>
        <v>28936524.707</v>
      </c>
    </row>
    <row r="53" spans="1:2" ht="12.75">
      <c r="A53" s="1" t="s">
        <v>217</v>
      </c>
      <c r="B53" s="68">
        <v>115488</v>
      </c>
    </row>
  </sheetData>
  <sheetProtection/>
  <mergeCells count="6">
    <mergeCell ref="D32:D33"/>
    <mergeCell ref="D39:F43"/>
    <mergeCell ref="D13:D14"/>
    <mergeCell ref="A1:B2"/>
    <mergeCell ref="D1:D2"/>
    <mergeCell ref="D25:D26"/>
  </mergeCells>
  <hyperlinks>
    <hyperlink ref="A5" location="Index!A1" display="Index"/>
  </hyperlinks>
  <printOptions/>
  <pageMargins left="0.3937007874015748" right="0.1968503937007874" top="0.984251968503937" bottom="0.984251968503937" header="0.5118110236220472" footer="0.5118110236220472"/>
  <pageSetup horizontalDpi="600" verticalDpi="600" orientation="portrait" paperSize="9" scale="75" r:id="rId1"/>
  <ignoredErrors>
    <ignoredError sqref="G5 G17" formula="1"/>
  </ignoredErrors>
</worksheet>
</file>

<file path=xl/worksheets/sheet27.xml><?xml version="1.0" encoding="utf-8"?>
<worksheet xmlns="http://schemas.openxmlformats.org/spreadsheetml/2006/main" xmlns:r="http://schemas.openxmlformats.org/officeDocument/2006/relationships">
  <dimension ref="A1:H52"/>
  <sheetViews>
    <sheetView zoomScalePageLayoutView="0" workbookViewId="0" topLeftCell="A1">
      <selection activeCell="A5" sqref="A5"/>
    </sheetView>
  </sheetViews>
  <sheetFormatPr defaultColWidth="9.140625" defaultRowHeight="12.75"/>
  <cols>
    <col min="1" max="1" width="31.00390625" style="0" customWidth="1"/>
    <col min="2" max="2" width="15.28125" style="0" customWidth="1"/>
    <col min="3" max="3" width="3.7109375" style="0" customWidth="1"/>
    <col min="4" max="4" width="18.140625" style="0" customWidth="1"/>
    <col min="5" max="5" width="16.140625" style="0" customWidth="1"/>
    <col min="6" max="6" width="16.00390625" style="0" customWidth="1"/>
    <col min="7" max="7" width="16.140625" style="0" customWidth="1"/>
    <col min="8" max="8" width="12.421875" style="0" customWidth="1"/>
  </cols>
  <sheetData>
    <row r="1" spans="1:7" ht="12.75" customHeight="1">
      <c r="A1" s="261" t="s">
        <v>103</v>
      </c>
      <c r="B1" s="262"/>
      <c r="D1" s="287" t="s">
        <v>110</v>
      </c>
      <c r="E1" s="41" t="s">
        <v>108</v>
      </c>
      <c r="F1" s="41" t="s">
        <v>109</v>
      </c>
      <c r="G1" s="42" t="s">
        <v>113</v>
      </c>
    </row>
    <row r="2" spans="1:7" ht="15.75" customHeight="1" thickBot="1">
      <c r="A2" s="263"/>
      <c r="B2" s="264"/>
      <c r="D2" s="288"/>
      <c r="E2" s="43" t="s">
        <v>1</v>
      </c>
      <c r="F2" s="43" t="s">
        <v>1</v>
      </c>
      <c r="G2" s="44" t="s">
        <v>1</v>
      </c>
    </row>
    <row r="3" spans="1:7" ht="15">
      <c r="A3" s="40" t="s">
        <v>43</v>
      </c>
      <c r="B3" s="29" t="s">
        <v>0</v>
      </c>
      <c r="D3" s="18" t="s">
        <v>105</v>
      </c>
      <c r="E3" s="192">
        <v>1148033</v>
      </c>
      <c r="F3" s="192">
        <v>275081</v>
      </c>
      <c r="G3" s="19">
        <f>SUM(E3:F3)</f>
        <v>1423114</v>
      </c>
    </row>
    <row r="4" spans="1:7" ht="15" thickBot="1">
      <c r="A4" s="33" t="s">
        <v>177</v>
      </c>
      <c r="B4" s="30" t="s">
        <v>1</v>
      </c>
      <c r="D4" s="18" t="s">
        <v>106</v>
      </c>
      <c r="E4" s="192"/>
      <c r="F4" s="192"/>
      <c r="G4" s="19">
        <f>SUM(E4:F4)</f>
        <v>0</v>
      </c>
    </row>
    <row r="5" spans="1:7" ht="13.5" thickBot="1">
      <c r="A5" s="138" t="s">
        <v>137</v>
      </c>
      <c r="B5" s="2"/>
      <c r="D5" s="21" t="s">
        <v>36</v>
      </c>
      <c r="E5" s="92">
        <f>SUM(E3:E4)</f>
        <v>1148033</v>
      </c>
      <c r="F5" s="92">
        <f>SUM(F3:F4)</f>
        <v>275081</v>
      </c>
      <c r="G5" s="45">
        <f>SUM(G3:G4)</f>
        <v>1423114</v>
      </c>
    </row>
    <row r="6" spans="1:7" ht="13.5" thickBot="1">
      <c r="A6" s="14" t="s">
        <v>2</v>
      </c>
      <c r="B6" s="3"/>
      <c r="D6" s="24" t="s">
        <v>37</v>
      </c>
      <c r="E6" s="193">
        <v>1345994</v>
      </c>
      <c r="F6" s="193">
        <v>305166</v>
      </c>
      <c r="G6" s="46">
        <f>SUM(E6:F6)</f>
        <v>1651160</v>
      </c>
    </row>
    <row r="7" spans="1:7" ht="12.75">
      <c r="A7" s="1" t="s">
        <v>3</v>
      </c>
      <c r="B7" s="4">
        <v>12.132</v>
      </c>
      <c r="D7" s="24" t="s">
        <v>111</v>
      </c>
      <c r="E7" s="193">
        <v>1879</v>
      </c>
      <c r="F7" s="193">
        <v>0</v>
      </c>
      <c r="G7" s="46">
        <f>SUM(E7:F7)</f>
        <v>1879</v>
      </c>
    </row>
    <row r="8" spans="1:7" ht="12.75">
      <c r="A8" s="1" t="s">
        <v>4</v>
      </c>
      <c r="B8" s="4">
        <v>27.794</v>
      </c>
      <c r="D8" s="24" t="s">
        <v>39</v>
      </c>
      <c r="E8" s="193">
        <v>41517</v>
      </c>
      <c r="F8" s="193">
        <v>0</v>
      </c>
      <c r="G8" s="46">
        <f>SUM(E8:F8)</f>
        <v>41517</v>
      </c>
    </row>
    <row r="9" spans="1:7" ht="12.75">
      <c r="A9" s="1" t="s">
        <v>201</v>
      </c>
      <c r="B9" s="4"/>
      <c r="D9" s="24" t="s">
        <v>40</v>
      </c>
      <c r="E9" s="193">
        <v>198291</v>
      </c>
      <c r="F9" s="193">
        <v>129077</v>
      </c>
      <c r="G9" s="46">
        <f>SUM(E9:F9)</f>
        <v>327368</v>
      </c>
    </row>
    <row r="10" spans="1:7" ht="13.5" thickBot="1">
      <c r="A10" s="1" t="s">
        <v>202</v>
      </c>
      <c r="B10" s="4"/>
      <c r="D10" s="21" t="s">
        <v>41</v>
      </c>
      <c r="E10" s="92">
        <f>SUM(E6:E9)</f>
        <v>1587681</v>
      </c>
      <c r="F10" s="92">
        <f>SUM(F6:F9)</f>
        <v>434243</v>
      </c>
      <c r="G10" s="190">
        <f>SUM(G6:G9)</f>
        <v>2021924</v>
      </c>
    </row>
    <row r="11" spans="1:7" ht="13.5" thickBot="1">
      <c r="A11" s="1" t="s">
        <v>215</v>
      </c>
      <c r="B11" s="4"/>
      <c r="D11" s="31" t="s">
        <v>42</v>
      </c>
      <c r="E11" s="191">
        <f>E10+E5</f>
        <v>2735714</v>
      </c>
      <c r="F11" s="191">
        <f>F10+F5</f>
        <v>709324</v>
      </c>
      <c r="G11" s="47">
        <f>G10+G5</f>
        <v>3445038</v>
      </c>
    </row>
    <row r="12" spans="1:7" ht="13.5" thickBot="1">
      <c r="A12" s="1" t="s">
        <v>5</v>
      </c>
      <c r="B12" s="5">
        <v>2362197</v>
      </c>
      <c r="D12" s="48"/>
      <c r="E12" s="49"/>
      <c r="F12" s="49"/>
      <c r="G12" s="50"/>
    </row>
    <row r="13" spans="1:8" ht="12.75">
      <c r="A13" s="1" t="s">
        <v>210</v>
      </c>
      <c r="B13" s="5"/>
      <c r="D13" s="287" t="s">
        <v>112</v>
      </c>
      <c r="E13" s="41" t="s">
        <v>44</v>
      </c>
      <c r="F13" s="41" t="s">
        <v>45</v>
      </c>
      <c r="G13" s="201" t="s">
        <v>46</v>
      </c>
      <c r="H13" s="202" t="s">
        <v>218</v>
      </c>
    </row>
    <row r="14" spans="1:8" ht="13.5" thickBot="1">
      <c r="A14" s="1" t="s">
        <v>203</v>
      </c>
      <c r="B14" s="5"/>
      <c r="D14" s="288"/>
      <c r="E14" s="43" t="s">
        <v>1</v>
      </c>
      <c r="F14" s="43" t="s">
        <v>1</v>
      </c>
      <c r="G14" s="200" t="s">
        <v>1</v>
      </c>
      <c r="H14" s="203" t="s">
        <v>1</v>
      </c>
    </row>
    <row r="15" spans="1:8" ht="12.75">
      <c r="A15" s="1" t="s">
        <v>204</v>
      </c>
      <c r="B15" s="5"/>
      <c r="D15" s="204" t="s">
        <v>105</v>
      </c>
      <c r="E15" s="192">
        <v>0</v>
      </c>
      <c r="F15" s="192">
        <v>1423114</v>
      </c>
      <c r="G15" s="192">
        <v>0</v>
      </c>
      <c r="H15" s="205">
        <f>SUM(E15:G15)</f>
        <v>1423114</v>
      </c>
    </row>
    <row r="16" spans="1:8" ht="12.75" customHeight="1">
      <c r="A16" s="6" t="s">
        <v>6</v>
      </c>
      <c r="B16" s="7">
        <f>SUM(B7:B15)</f>
        <v>2362236.926</v>
      </c>
      <c r="D16" s="204" t="s">
        <v>106</v>
      </c>
      <c r="E16" s="192"/>
      <c r="F16" s="192"/>
      <c r="G16" s="192"/>
      <c r="H16" s="205">
        <f>SUM(E16:G16)</f>
        <v>0</v>
      </c>
    </row>
    <row r="17" spans="1:8" ht="13.5" thickBot="1">
      <c r="A17" s="1"/>
      <c r="B17" s="3"/>
      <c r="D17" s="206" t="s">
        <v>36</v>
      </c>
      <c r="E17" s="92">
        <f>SUM(E15:E16)</f>
        <v>0</v>
      </c>
      <c r="F17" s="92">
        <f>SUM(F15:F16)</f>
        <v>1423114</v>
      </c>
      <c r="G17" s="92">
        <f>SUM(G15:G16)</f>
        <v>0</v>
      </c>
      <c r="H17" s="209">
        <f>SUM(H15:H16)</f>
        <v>1423114</v>
      </c>
    </row>
    <row r="18" spans="1:8" ht="13.5" thickBot="1">
      <c r="A18" s="15" t="s">
        <v>7</v>
      </c>
      <c r="B18" s="1"/>
      <c r="D18" s="207" t="s">
        <v>37</v>
      </c>
      <c r="E18" s="193">
        <v>1570220</v>
      </c>
      <c r="F18" s="193">
        <v>79745</v>
      </c>
      <c r="G18" s="193">
        <v>1195</v>
      </c>
      <c r="H18" s="205">
        <f>SUM(E18:G18)</f>
        <v>1651160</v>
      </c>
    </row>
    <row r="19" spans="1:8" ht="12.75">
      <c r="A19" s="9" t="s">
        <v>8</v>
      </c>
      <c r="B19" s="10">
        <v>3699</v>
      </c>
      <c r="D19" s="207" t="s">
        <v>111</v>
      </c>
      <c r="E19" s="193">
        <v>0</v>
      </c>
      <c r="F19" s="193">
        <v>0</v>
      </c>
      <c r="G19" s="193">
        <v>1879</v>
      </c>
      <c r="H19" s="205">
        <f>SUM(E19:G19)</f>
        <v>1879</v>
      </c>
    </row>
    <row r="20" spans="1:8" ht="12.75">
      <c r="A20" s="9" t="s">
        <v>9</v>
      </c>
      <c r="B20" s="10">
        <v>25080</v>
      </c>
      <c r="D20" s="207" t="s">
        <v>39</v>
      </c>
      <c r="E20" s="193">
        <v>0</v>
      </c>
      <c r="F20" s="193">
        <v>0</v>
      </c>
      <c r="G20" s="193">
        <v>41517</v>
      </c>
      <c r="H20" s="205">
        <f>SUM(E20:G20)</f>
        <v>41517</v>
      </c>
    </row>
    <row r="21" spans="1:8" ht="12.75">
      <c r="A21" s="9" t="s">
        <v>10</v>
      </c>
      <c r="B21" s="10">
        <v>38382</v>
      </c>
      <c r="D21" s="207" t="s">
        <v>40</v>
      </c>
      <c r="E21" s="193">
        <v>0</v>
      </c>
      <c r="F21" s="193">
        <v>129077</v>
      </c>
      <c r="G21" s="193">
        <v>198291</v>
      </c>
      <c r="H21" s="205">
        <f>SUM(E21:G21)</f>
        <v>327368</v>
      </c>
    </row>
    <row r="22" spans="1:8" ht="13.5" thickBot="1">
      <c r="A22" s="9" t="s">
        <v>11</v>
      </c>
      <c r="B22" s="10">
        <v>13662</v>
      </c>
      <c r="D22" s="206" t="s">
        <v>41</v>
      </c>
      <c r="E22" s="92">
        <f>SUM(E18:E21)</f>
        <v>1570220</v>
      </c>
      <c r="F22" s="92">
        <f>SUM(F18:F21)</f>
        <v>208822</v>
      </c>
      <c r="G22" s="92">
        <f>SUM(G18:G21)</f>
        <v>242882</v>
      </c>
      <c r="H22" s="209">
        <f>SUM(H18:H21)</f>
        <v>2021924</v>
      </c>
    </row>
    <row r="23" spans="1:8" ht="12.75" customHeight="1" thickBot="1">
      <c r="A23" s="9" t="s">
        <v>182</v>
      </c>
      <c r="B23" s="10"/>
      <c r="D23" s="208" t="s">
        <v>42</v>
      </c>
      <c r="E23" s="191">
        <f>E22+E17</f>
        <v>1570220</v>
      </c>
      <c r="F23" s="191">
        <f>F22+F17</f>
        <v>1631936</v>
      </c>
      <c r="G23" s="191">
        <f>G22+G17</f>
        <v>242882</v>
      </c>
      <c r="H23" s="210">
        <f>H22+H17</f>
        <v>3445038</v>
      </c>
    </row>
    <row r="24" spans="1:2" ht="13.5" thickBot="1">
      <c r="A24" s="9" t="s">
        <v>205</v>
      </c>
      <c r="B24" s="10"/>
    </row>
    <row r="25" spans="1:5" ht="12.75">
      <c r="A25" s="9" t="s">
        <v>200</v>
      </c>
      <c r="B25" s="10">
        <v>14212</v>
      </c>
      <c r="D25" s="267" t="s">
        <v>47</v>
      </c>
      <c r="E25" s="16" t="s">
        <v>34</v>
      </c>
    </row>
    <row r="26" spans="1:5" ht="13.5" thickBot="1">
      <c r="A26" s="9" t="s">
        <v>213</v>
      </c>
      <c r="B26" s="10"/>
      <c r="D26" s="266"/>
      <c r="E26" s="26" t="s">
        <v>1</v>
      </c>
    </row>
    <row r="27" spans="1:5" ht="12.75">
      <c r="A27" s="9" t="s">
        <v>16</v>
      </c>
      <c r="B27" s="10">
        <v>1543397</v>
      </c>
      <c r="D27" s="18" t="s">
        <v>44</v>
      </c>
      <c r="E27" s="95">
        <f>E23</f>
        <v>1570220</v>
      </c>
    </row>
    <row r="28" spans="1:5" ht="12.75">
      <c r="A28" s="9" t="s">
        <v>17</v>
      </c>
      <c r="B28" s="10">
        <v>1299915</v>
      </c>
      <c r="D28" s="18" t="s">
        <v>67</v>
      </c>
      <c r="E28" s="20">
        <f>F23</f>
        <v>1631936</v>
      </c>
    </row>
    <row r="29" spans="1:5" ht="13.5" thickBot="1">
      <c r="A29" s="9" t="s">
        <v>18</v>
      </c>
      <c r="B29" s="10">
        <v>386911</v>
      </c>
      <c r="D29" s="37" t="s">
        <v>46</v>
      </c>
      <c r="E29" s="165">
        <f>G23</f>
        <v>242882</v>
      </c>
    </row>
    <row r="30" spans="1:5" ht="12.75" customHeight="1" thickBot="1">
      <c r="A30" s="9" t="s">
        <v>250</v>
      </c>
      <c r="B30" s="10"/>
      <c r="D30" s="31" t="s">
        <v>42</v>
      </c>
      <c r="E30" s="32">
        <f>SUM(E27:E29)</f>
        <v>3445038</v>
      </c>
    </row>
    <row r="31" spans="1:4" ht="13.5" thickBot="1">
      <c r="A31" s="9" t="s">
        <v>238</v>
      </c>
      <c r="B31" s="10">
        <v>1139</v>
      </c>
      <c r="D31" s="38" t="s">
        <v>43</v>
      </c>
    </row>
    <row r="32" spans="1:5" ht="12.75">
      <c r="A32" s="9" t="s">
        <v>206</v>
      </c>
      <c r="B32" s="10"/>
      <c r="D32" s="267" t="s">
        <v>71</v>
      </c>
      <c r="E32" s="16" t="s">
        <v>34</v>
      </c>
    </row>
    <row r="33" spans="1:5" ht="13.5" thickBot="1">
      <c r="A33" s="9" t="s">
        <v>19</v>
      </c>
      <c r="B33" s="10">
        <v>1800</v>
      </c>
      <c r="D33" s="266"/>
      <c r="E33" s="26" t="s">
        <v>1</v>
      </c>
    </row>
    <row r="34" spans="1:5" ht="12.75">
      <c r="A34" s="9" t="s">
        <v>20</v>
      </c>
      <c r="B34" s="10">
        <v>77054</v>
      </c>
      <c r="D34" s="18" t="s">
        <v>72</v>
      </c>
      <c r="E34" s="95">
        <f>F11</f>
        <v>709324</v>
      </c>
    </row>
    <row r="35" spans="1:5" ht="13.5" thickBot="1">
      <c r="A35" s="9" t="s">
        <v>185</v>
      </c>
      <c r="B35" s="10"/>
      <c r="D35" s="18" t="s">
        <v>33</v>
      </c>
      <c r="E35" s="20">
        <f>E11</f>
        <v>2735714</v>
      </c>
    </row>
    <row r="36" spans="1:5" ht="13.5" thickBot="1">
      <c r="A36" s="9" t="s">
        <v>22</v>
      </c>
      <c r="B36" s="10">
        <v>1326595</v>
      </c>
      <c r="D36" s="31" t="s">
        <v>42</v>
      </c>
      <c r="E36" s="32">
        <f>SUM(E34:E35)</f>
        <v>3445038</v>
      </c>
    </row>
    <row r="37" spans="1:4" ht="13.5" thickBot="1">
      <c r="A37" s="9" t="s">
        <v>23</v>
      </c>
      <c r="B37" s="10">
        <v>5125660</v>
      </c>
      <c r="D37" s="39"/>
    </row>
    <row r="38" spans="1:6" ht="13.5" thickBot="1">
      <c r="A38" s="9" t="s">
        <v>24</v>
      </c>
      <c r="B38" s="10">
        <v>16100268</v>
      </c>
      <c r="D38" s="34" t="s">
        <v>60</v>
      </c>
      <c r="E38" s="35"/>
      <c r="F38" s="36"/>
    </row>
    <row r="39" spans="1:6" ht="12.75">
      <c r="A39" s="9" t="s">
        <v>235</v>
      </c>
      <c r="D39" s="252" t="s">
        <v>199</v>
      </c>
      <c r="E39" s="253"/>
      <c r="F39" s="254"/>
    </row>
    <row r="40" spans="1:6" ht="12.75">
      <c r="A40" s="9" t="s">
        <v>209</v>
      </c>
      <c r="B40" s="10"/>
      <c r="D40" s="255"/>
      <c r="E40" s="256"/>
      <c r="F40" s="257"/>
    </row>
    <row r="41" spans="1:6" ht="12.75">
      <c r="A41" s="9" t="s">
        <v>26</v>
      </c>
      <c r="B41" s="10">
        <v>627671</v>
      </c>
      <c r="D41" s="255"/>
      <c r="E41" s="256"/>
      <c r="F41" s="257"/>
    </row>
    <row r="42" spans="1:6" ht="12.75">
      <c r="A42" s="9" t="s">
        <v>27</v>
      </c>
      <c r="B42" s="10">
        <v>19308</v>
      </c>
      <c r="D42" s="255"/>
      <c r="E42" s="256"/>
      <c r="F42" s="257"/>
    </row>
    <row r="43" spans="1:6" ht="12.75">
      <c r="A43" s="9" t="s">
        <v>28</v>
      </c>
      <c r="B43" s="10">
        <v>31052</v>
      </c>
      <c r="D43" s="258"/>
      <c r="E43" s="259"/>
      <c r="F43" s="260"/>
    </row>
    <row r="44" spans="1:2" ht="12.75">
      <c r="A44" s="9" t="s">
        <v>240</v>
      </c>
      <c r="B44" s="10">
        <v>0</v>
      </c>
    </row>
    <row r="45" spans="1:2" ht="12.75">
      <c r="A45" s="9" t="s">
        <v>186</v>
      </c>
      <c r="B45" s="10"/>
    </row>
    <row r="46" spans="1:2" ht="12.75">
      <c r="A46" s="6" t="s">
        <v>6</v>
      </c>
      <c r="B46" s="11">
        <f>SUM(B19:B45)</f>
        <v>26635805</v>
      </c>
    </row>
    <row r="47" spans="1:2" ht="13.5" thickBot="1">
      <c r="A47" s="1"/>
      <c r="B47" s="1"/>
    </row>
    <row r="48" spans="1:2" ht="13.5" thickBot="1">
      <c r="A48" s="14" t="s">
        <v>30</v>
      </c>
      <c r="B48" s="1"/>
    </row>
    <row r="49" spans="1:2" ht="12.75">
      <c r="A49" s="1" t="s">
        <v>30</v>
      </c>
      <c r="B49" s="8">
        <v>3445038</v>
      </c>
    </row>
    <row r="50" spans="1:2" ht="12.75">
      <c r="A50" s="1" t="s">
        <v>74</v>
      </c>
      <c r="B50" s="8">
        <v>107703</v>
      </c>
    </row>
    <row r="51" spans="1:2" ht="13.5" thickBot="1">
      <c r="A51" s="1"/>
      <c r="B51" s="1"/>
    </row>
    <row r="52" spans="1:2" ht="15.75" thickBot="1">
      <c r="A52" s="13" t="s">
        <v>48</v>
      </c>
      <c r="B52" s="12">
        <f>SUM(B47+B16+B49+B50)</f>
        <v>5914977.926</v>
      </c>
    </row>
  </sheetData>
  <sheetProtection/>
  <mergeCells count="6">
    <mergeCell ref="A1:B2"/>
    <mergeCell ref="D1:D2"/>
    <mergeCell ref="D39:F43"/>
    <mergeCell ref="D13:D14"/>
    <mergeCell ref="D25:D26"/>
    <mergeCell ref="D32:D33"/>
  </mergeCells>
  <hyperlinks>
    <hyperlink ref="A5" location="Index!A1" display="Index"/>
  </hyperlinks>
  <printOptions/>
  <pageMargins left="0.3937007874015748" right="0.1968503937007874" top="0.984251968503937" bottom="0.984251968503937" header="0.5118110236220472" footer="0.5118110236220472"/>
  <pageSetup horizontalDpi="600" verticalDpi="600" orientation="portrait" paperSize="9" scale="75" r:id="rId1"/>
  <ignoredErrors>
    <ignoredError sqref="G5 H17" formula="1"/>
  </ignoredErrors>
</worksheet>
</file>

<file path=xl/worksheets/sheet28.xml><?xml version="1.0" encoding="utf-8"?>
<worksheet xmlns="http://schemas.openxmlformats.org/spreadsheetml/2006/main" xmlns:r="http://schemas.openxmlformats.org/officeDocument/2006/relationships">
  <dimension ref="A1:H52"/>
  <sheetViews>
    <sheetView zoomScalePageLayoutView="0" workbookViewId="0" topLeftCell="A1">
      <selection activeCell="A5" sqref="A5"/>
    </sheetView>
  </sheetViews>
  <sheetFormatPr defaultColWidth="9.140625" defaultRowHeight="12.75"/>
  <cols>
    <col min="1" max="1" width="30.421875" style="0" customWidth="1"/>
    <col min="2" max="2" width="16.140625" style="0" customWidth="1"/>
    <col min="3" max="3" width="4.00390625" style="0" customWidth="1"/>
    <col min="4" max="4" width="18.7109375" style="0" customWidth="1"/>
    <col min="5" max="5" width="15.8515625" style="0" customWidth="1"/>
    <col min="6" max="6" width="16.28125" style="0" customWidth="1"/>
    <col min="7" max="7" width="15.8515625" style="0" customWidth="1"/>
    <col min="8" max="8" width="12.57421875" style="0" bestFit="1" customWidth="1"/>
  </cols>
  <sheetData>
    <row r="1" spans="1:7" ht="12.75" customHeight="1">
      <c r="A1" s="261" t="s">
        <v>104</v>
      </c>
      <c r="B1" s="262"/>
      <c r="D1" s="287" t="s">
        <v>110</v>
      </c>
      <c r="E1" s="41" t="s">
        <v>108</v>
      </c>
      <c r="F1" s="41" t="s">
        <v>109</v>
      </c>
      <c r="G1" s="42" t="s">
        <v>113</v>
      </c>
    </row>
    <row r="2" spans="1:7" ht="15.75" customHeight="1" thickBot="1">
      <c r="A2" s="263"/>
      <c r="B2" s="264"/>
      <c r="D2" s="288"/>
      <c r="E2" s="43" t="s">
        <v>1</v>
      </c>
      <c r="F2" s="43" t="s">
        <v>1</v>
      </c>
      <c r="G2" s="44" t="s">
        <v>1</v>
      </c>
    </row>
    <row r="3" spans="1:7" ht="15">
      <c r="A3" s="40" t="s">
        <v>43</v>
      </c>
      <c r="B3" s="29" t="s">
        <v>0</v>
      </c>
      <c r="D3" s="18" t="s">
        <v>105</v>
      </c>
      <c r="E3" s="192">
        <v>1118504</v>
      </c>
      <c r="F3" s="192">
        <v>312631</v>
      </c>
      <c r="G3" s="19">
        <f>SUM(E3:F3)</f>
        <v>1431135</v>
      </c>
    </row>
    <row r="4" spans="1:7" ht="15" thickBot="1">
      <c r="A4" s="33" t="s">
        <v>50</v>
      </c>
      <c r="B4" s="30" t="s">
        <v>1</v>
      </c>
      <c r="D4" s="21" t="s">
        <v>36</v>
      </c>
      <c r="E4" s="92">
        <f>SUM(E3:E3)</f>
        <v>1118504</v>
      </c>
      <c r="F4" s="92">
        <f>SUM(F3:F3)</f>
        <v>312631</v>
      </c>
      <c r="G4" s="45">
        <f>SUM(G3:G3)</f>
        <v>1431135</v>
      </c>
    </row>
    <row r="5" spans="1:7" ht="13.5" thickBot="1">
      <c r="A5" s="138" t="s">
        <v>137</v>
      </c>
      <c r="B5" s="2"/>
      <c r="D5" s="24" t="s">
        <v>37</v>
      </c>
      <c r="E5" s="193">
        <v>1400637</v>
      </c>
      <c r="F5" s="193">
        <v>312899</v>
      </c>
      <c r="G5" s="46">
        <f>SUM(E5:F5)</f>
        <v>1713536</v>
      </c>
    </row>
    <row r="6" spans="1:7" ht="13.5" thickBot="1">
      <c r="A6" s="14" t="s">
        <v>2</v>
      </c>
      <c r="B6" s="3"/>
      <c r="D6" s="24" t="s">
        <v>111</v>
      </c>
      <c r="E6" s="193">
        <v>1965</v>
      </c>
      <c r="F6" s="193">
        <v>0</v>
      </c>
      <c r="G6" s="46">
        <f>SUM(E6:F6)</f>
        <v>1965</v>
      </c>
    </row>
    <row r="7" spans="1:7" ht="12.75">
      <c r="A7" s="1" t="s">
        <v>3</v>
      </c>
      <c r="B7" s="4">
        <v>11.571</v>
      </c>
      <c r="D7" s="24" t="s">
        <v>39</v>
      </c>
      <c r="E7" s="193">
        <v>44007</v>
      </c>
      <c r="F7" s="193">
        <v>0</v>
      </c>
      <c r="G7" s="46">
        <f>SUM(E7:F7)</f>
        <v>44007</v>
      </c>
    </row>
    <row r="8" spans="1:7" ht="12.75">
      <c r="A8" s="1" t="s">
        <v>4</v>
      </c>
      <c r="B8" s="4">
        <v>29.34</v>
      </c>
      <c r="D8" s="24" t="s">
        <v>40</v>
      </c>
      <c r="E8" s="193">
        <v>201709</v>
      </c>
      <c r="F8" s="193">
        <v>116982</v>
      </c>
      <c r="G8" s="46">
        <f>SUM(E8:F8)</f>
        <v>318691</v>
      </c>
    </row>
    <row r="9" spans="1:7" ht="13.5" thickBot="1">
      <c r="A9" s="1" t="s">
        <v>201</v>
      </c>
      <c r="B9" s="5"/>
      <c r="D9" s="21" t="s">
        <v>41</v>
      </c>
      <c r="E9" s="92">
        <f>SUM(E5:E8)</f>
        <v>1648318</v>
      </c>
      <c r="F9" s="92">
        <f>SUM(F5:F8)</f>
        <v>429881</v>
      </c>
      <c r="G9" s="190">
        <f>SUM(G5:G8)</f>
        <v>2078199</v>
      </c>
    </row>
    <row r="10" spans="1:7" ht="13.5" thickBot="1">
      <c r="A10" s="1" t="s">
        <v>202</v>
      </c>
      <c r="B10" s="5"/>
      <c r="D10" s="31" t="s">
        <v>42</v>
      </c>
      <c r="E10" s="191">
        <f>E9+E4</f>
        <v>2766822</v>
      </c>
      <c r="F10" s="191">
        <f>F9+F4</f>
        <v>742512</v>
      </c>
      <c r="G10" s="47">
        <f>G9+G4</f>
        <v>3509334</v>
      </c>
    </row>
    <row r="11" spans="1:7" ht="13.5" thickBot="1">
      <c r="A11" s="1" t="s">
        <v>215</v>
      </c>
      <c r="B11" s="5"/>
      <c r="D11" s="48"/>
      <c r="E11" s="49"/>
      <c r="F11" s="49"/>
      <c r="G11" s="50"/>
    </row>
    <row r="12" spans="1:8" ht="12.75">
      <c r="A12" s="1" t="s">
        <v>5</v>
      </c>
      <c r="B12" s="5">
        <v>2333715</v>
      </c>
      <c r="D12" s="287" t="s">
        <v>112</v>
      </c>
      <c r="E12" s="41" t="s">
        <v>44</v>
      </c>
      <c r="F12" s="41" t="s">
        <v>45</v>
      </c>
      <c r="G12" s="201" t="s">
        <v>46</v>
      </c>
      <c r="H12" s="202" t="s">
        <v>218</v>
      </c>
    </row>
    <row r="13" spans="1:8" ht="12.75" customHeight="1" thickBot="1">
      <c r="A13" s="1" t="s">
        <v>210</v>
      </c>
      <c r="B13" s="5"/>
      <c r="D13" s="288"/>
      <c r="E13" s="43" t="s">
        <v>1</v>
      </c>
      <c r="F13" s="43" t="s">
        <v>1</v>
      </c>
      <c r="G13" s="200" t="s">
        <v>1</v>
      </c>
      <c r="H13" s="203" t="s">
        <v>1</v>
      </c>
    </row>
    <row r="14" spans="1:8" ht="12.75">
      <c r="A14" s="1" t="s">
        <v>203</v>
      </c>
      <c r="B14" s="5"/>
      <c r="D14" s="204" t="s">
        <v>105</v>
      </c>
      <c r="E14" s="192">
        <v>0</v>
      </c>
      <c r="F14" s="192">
        <v>1431135</v>
      </c>
      <c r="G14" s="192">
        <v>0</v>
      </c>
      <c r="H14" s="205">
        <f aca="true" t="shared" si="0" ref="H14:H19">SUM(E14:G14)</f>
        <v>1431135</v>
      </c>
    </row>
    <row r="15" spans="1:8" ht="12.75">
      <c r="A15" s="1" t="s">
        <v>204</v>
      </c>
      <c r="B15" s="5"/>
      <c r="D15" s="206" t="s">
        <v>36</v>
      </c>
      <c r="E15" s="92">
        <f>SUM(E14)</f>
        <v>0</v>
      </c>
      <c r="F15" s="92">
        <f>SUM(F14)</f>
        <v>1431135</v>
      </c>
      <c r="G15" s="92">
        <f>SUM(G14)</f>
        <v>0</v>
      </c>
      <c r="H15" s="209">
        <f t="shared" si="0"/>
        <v>1431135</v>
      </c>
    </row>
    <row r="16" spans="1:8" ht="12.75" customHeight="1">
      <c r="A16" s="6" t="s">
        <v>6</v>
      </c>
      <c r="B16" s="7">
        <f>SUM(B7:B15)</f>
        <v>2333755.911</v>
      </c>
      <c r="D16" s="207" t="s">
        <v>37</v>
      </c>
      <c r="E16" s="193">
        <v>1671730</v>
      </c>
      <c r="F16" s="193">
        <v>40723</v>
      </c>
      <c r="G16" s="193">
        <v>1083</v>
      </c>
      <c r="H16" s="205">
        <f t="shared" si="0"/>
        <v>1713536</v>
      </c>
    </row>
    <row r="17" spans="1:8" ht="13.5" thickBot="1">
      <c r="A17" s="1"/>
      <c r="B17" s="3"/>
      <c r="D17" s="207" t="s">
        <v>111</v>
      </c>
      <c r="E17" s="193">
        <v>0</v>
      </c>
      <c r="F17" s="193">
        <v>0</v>
      </c>
      <c r="G17" s="193">
        <v>1965</v>
      </c>
      <c r="H17" s="205">
        <f t="shared" si="0"/>
        <v>1965</v>
      </c>
    </row>
    <row r="18" spans="1:8" ht="13.5" thickBot="1">
      <c r="A18" s="15" t="s">
        <v>7</v>
      </c>
      <c r="B18" s="1"/>
      <c r="D18" s="207" t="s">
        <v>39</v>
      </c>
      <c r="E18" s="193">
        <v>0</v>
      </c>
      <c r="F18" s="193">
        <v>0</v>
      </c>
      <c r="G18" s="193">
        <v>44007</v>
      </c>
      <c r="H18" s="205">
        <f t="shared" si="0"/>
        <v>44007</v>
      </c>
    </row>
    <row r="19" spans="1:8" ht="12.75">
      <c r="A19" s="9" t="s">
        <v>8</v>
      </c>
      <c r="B19" s="10">
        <v>13734</v>
      </c>
      <c r="D19" s="207" t="s">
        <v>40</v>
      </c>
      <c r="E19" s="193">
        <v>0</v>
      </c>
      <c r="F19" s="193">
        <v>116982</v>
      </c>
      <c r="G19" s="193">
        <v>201709</v>
      </c>
      <c r="H19" s="205">
        <f t="shared" si="0"/>
        <v>318691</v>
      </c>
    </row>
    <row r="20" spans="1:8" ht="13.5" thickBot="1">
      <c r="A20" s="9" t="s">
        <v>9</v>
      </c>
      <c r="B20" s="10">
        <v>27242</v>
      </c>
      <c r="D20" s="206" t="s">
        <v>41</v>
      </c>
      <c r="E20" s="92">
        <f>SUM(E16:E19)</f>
        <v>1671730</v>
      </c>
      <c r="F20" s="92">
        <f>SUM(F16:F19)</f>
        <v>157705</v>
      </c>
      <c r="G20" s="92">
        <f>SUM(G16:G19)</f>
        <v>248764</v>
      </c>
      <c r="H20" s="209">
        <f>SUM(H16:H19)</f>
        <v>2078199</v>
      </c>
    </row>
    <row r="21" spans="1:8" ht="13.5" thickBot="1">
      <c r="A21" s="9" t="s">
        <v>10</v>
      </c>
      <c r="B21" s="10">
        <v>27159</v>
      </c>
      <c r="D21" s="208" t="s">
        <v>42</v>
      </c>
      <c r="E21" s="191">
        <f>E20+E15</f>
        <v>1671730</v>
      </c>
      <c r="F21" s="191">
        <f>F20+F15</f>
        <v>1588840</v>
      </c>
      <c r="G21" s="191">
        <f>G20+G15</f>
        <v>248764</v>
      </c>
      <c r="H21" s="210">
        <f>H20+H15</f>
        <v>3509334</v>
      </c>
    </row>
    <row r="22" spans="1:2" ht="13.5" thickBot="1">
      <c r="A22" s="9" t="s">
        <v>11</v>
      </c>
      <c r="B22" s="10">
        <v>26325</v>
      </c>
    </row>
    <row r="23" spans="1:5" ht="12.75" customHeight="1">
      <c r="A23" s="9" t="s">
        <v>12</v>
      </c>
      <c r="B23" s="10">
        <v>338420</v>
      </c>
      <c r="D23" s="267" t="s">
        <v>47</v>
      </c>
      <c r="E23" s="16" t="s">
        <v>34</v>
      </c>
    </row>
    <row r="24" spans="1:5" ht="13.5" thickBot="1">
      <c r="A24" s="9" t="s">
        <v>222</v>
      </c>
      <c r="B24" s="10">
        <v>16</v>
      </c>
      <c r="D24" s="266"/>
      <c r="E24" s="26" t="s">
        <v>1</v>
      </c>
    </row>
    <row r="25" spans="1:5" ht="12.75">
      <c r="A25" s="9" t="s">
        <v>223</v>
      </c>
      <c r="B25" s="10"/>
      <c r="D25" s="18" t="s">
        <v>44</v>
      </c>
      <c r="E25" s="95">
        <f>E21</f>
        <v>1671730</v>
      </c>
    </row>
    <row r="26" spans="1:5" ht="12.75">
      <c r="A26" s="9" t="s">
        <v>213</v>
      </c>
      <c r="B26" s="10"/>
      <c r="D26" s="18" t="s">
        <v>67</v>
      </c>
      <c r="E26" s="20">
        <f>F21</f>
        <v>1588840</v>
      </c>
    </row>
    <row r="27" spans="1:5" ht="13.5" thickBot="1">
      <c r="A27" s="9" t="s">
        <v>16</v>
      </c>
      <c r="B27" s="10">
        <v>1520508</v>
      </c>
      <c r="D27" s="37" t="s">
        <v>46</v>
      </c>
      <c r="E27" s="23">
        <f>G21</f>
        <v>248764</v>
      </c>
    </row>
    <row r="28" spans="1:5" ht="13.5" thickBot="1">
      <c r="A28" s="9" t="s">
        <v>17</v>
      </c>
      <c r="B28" s="10">
        <v>1457078</v>
      </c>
      <c r="D28" s="31" t="s">
        <v>42</v>
      </c>
      <c r="E28" s="32">
        <f>SUM(E25:E27)</f>
        <v>3509334</v>
      </c>
    </row>
    <row r="29" spans="1:4" ht="13.5" thickBot="1">
      <c r="A29" s="9" t="s">
        <v>18</v>
      </c>
      <c r="B29" s="10">
        <v>460757</v>
      </c>
      <c r="D29" s="38" t="s">
        <v>43</v>
      </c>
    </row>
    <row r="30" spans="1:5" ht="12.75" customHeight="1">
      <c r="A30" s="9" t="s">
        <v>224</v>
      </c>
      <c r="B30" s="10">
        <v>530212</v>
      </c>
      <c r="D30" s="267" t="s">
        <v>71</v>
      </c>
      <c r="E30" s="16" t="s">
        <v>34</v>
      </c>
    </row>
    <row r="31" spans="1:5" ht="13.5" thickBot="1">
      <c r="A31" s="9" t="s">
        <v>238</v>
      </c>
      <c r="B31" s="10">
        <v>1500</v>
      </c>
      <c r="D31" s="266"/>
      <c r="E31" s="26" t="s">
        <v>1</v>
      </c>
    </row>
    <row r="32" spans="1:5" ht="12.75">
      <c r="A32" s="9" t="s">
        <v>206</v>
      </c>
      <c r="B32" s="10"/>
      <c r="D32" s="18" t="s">
        <v>72</v>
      </c>
      <c r="E32" s="95">
        <f>F10</f>
        <v>742512</v>
      </c>
    </row>
    <row r="33" spans="1:5" ht="13.5" thickBot="1">
      <c r="A33" s="9" t="s">
        <v>19</v>
      </c>
      <c r="B33" s="10">
        <v>1880</v>
      </c>
      <c r="D33" s="18" t="s">
        <v>33</v>
      </c>
      <c r="E33" s="20">
        <f>E10</f>
        <v>2766822</v>
      </c>
    </row>
    <row r="34" spans="1:5" ht="13.5" thickBot="1">
      <c r="A34" s="9" t="s">
        <v>20</v>
      </c>
      <c r="B34" s="10">
        <v>90571</v>
      </c>
      <c r="D34" s="31" t="s">
        <v>42</v>
      </c>
      <c r="E34" s="32">
        <f>SUM(E32:E33)</f>
        <v>3509334</v>
      </c>
    </row>
    <row r="35" spans="1:4" ht="13.5" thickBot="1">
      <c r="A35" s="9" t="s">
        <v>185</v>
      </c>
      <c r="B35" s="10"/>
      <c r="D35" s="39"/>
    </row>
    <row r="36" spans="1:6" ht="13.5" thickBot="1">
      <c r="A36" s="9" t="s">
        <v>22</v>
      </c>
      <c r="B36" s="10">
        <v>2673306</v>
      </c>
      <c r="D36" s="34" t="s">
        <v>60</v>
      </c>
      <c r="E36" s="35"/>
      <c r="F36" s="36"/>
    </row>
    <row r="37" spans="1:6" ht="12.75">
      <c r="A37" s="9" t="s">
        <v>23</v>
      </c>
      <c r="B37" s="10">
        <v>5395392</v>
      </c>
      <c r="D37" s="252" t="s">
        <v>239</v>
      </c>
      <c r="E37" s="253"/>
      <c r="F37" s="254"/>
    </row>
    <row r="38" spans="1:6" ht="12.75">
      <c r="A38" s="9" t="s">
        <v>24</v>
      </c>
      <c r="B38" s="10">
        <v>15565632</v>
      </c>
      <c r="D38" s="255"/>
      <c r="E38" s="256"/>
      <c r="F38" s="257"/>
    </row>
    <row r="39" spans="1:6" ht="12.75">
      <c r="A39" s="9" t="s">
        <v>235</v>
      </c>
      <c r="B39" s="10"/>
      <c r="D39" s="255"/>
      <c r="E39" s="256"/>
      <c r="F39" s="257"/>
    </row>
    <row r="40" spans="1:6" ht="12.75">
      <c r="A40" s="9" t="s">
        <v>209</v>
      </c>
      <c r="B40" s="10"/>
      <c r="D40" s="255"/>
      <c r="E40" s="256"/>
      <c r="F40" s="257"/>
    </row>
    <row r="41" spans="1:6" ht="12.75">
      <c r="A41" s="9" t="s">
        <v>26</v>
      </c>
      <c r="B41" s="10">
        <v>508950</v>
      </c>
      <c r="D41" s="255"/>
      <c r="E41" s="256"/>
      <c r="F41" s="257"/>
    </row>
    <row r="42" spans="1:6" ht="12.75">
      <c r="A42" s="9" t="s">
        <v>27</v>
      </c>
      <c r="B42" s="10">
        <v>15714</v>
      </c>
      <c r="D42" s="284"/>
      <c r="E42" s="285"/>
      <c r="F42" s="286"/>
    </row>
    <row r="43" spans="1:6" ht="12.75">
      <c r="A43" s="9" t="s">
        <v>28</v>
      </c>
      <c r="B43" s="10">
        <v>23867</v>
      </c>
      <c r="D43" s="275"/>
      <c r="E43" s="276"/>
      <c r="F43" s="277"/>
    </row>
    <row r="44" spans="1:2" ht="12.75">
      <c r="A44" s="9" t="s">
        <v>241</v>
      </c>
      <c r="B44" s="10"/>
    </row>
    <row r="45" spans="1:2" ht="12.75">
      <c r="A45" s="9" t="s">
        <v>186</v>
      </c>
      <c r="B45" s="10"/>
    </row>
    <row r="46" spans="1:2" ht="12.75">
      <c r="A46" s="6" t="s">
        <v>6</v>
      </c>
      <c r="B46" s="11">
        <f>SUM(B19:B45)</f>
        <v>28678263</v>
      </c>
    </row>
    <row r="47" spans="1:2" ht="13.5" thickBot="1">
      <c r="A47" s="1"/>
      <c r="B47" s="1"/>
    </row>
    <row r="48" spans="1:2" ht="13.5" thickBot="1">
      <c r="A48" s="14" t="s">
        <v>30</v>
      </c>
      <c r="B48" s="1"/>
    </row>
    <row r="49" spans="1:2" ht="12.75">
      <c r="A49" s="1" t="s">
        <v>30</v>
      </c>
      <c r="B49" s="8">
        <v>3509334</v>
      </c>
    </row>
    <row r="50" spans="1:2" ht="12.75">
      <c r="A50" s="1" t="s">
        <v>74</v>
      </c>
      <c r="B50" s="8">
        <v>109982</v>
      </c>
    </row>
    <row r="51" spans="1:2" ht="13.5" thickBot="1">
      <c r="A51" s="1"/>
      <c r="B51" s="1"/>
    </row>
    <row r="52" spans="1:2" ht="15.75" thickBot="1">
      <c r="A52" s="13" t="s">
        <v>48</v>
      </c>
      <c r="B52" s="12">
        <f>SUM(B16+B46+B49+B50)</f>
        <v>34631334.911</v>
      </c>
    </row>
  </sheetData>
  <sheetProtection/>
  <mergeCells count="6">
    <mergeCell ref="D30:D31"/>
    <mergeCell ref="D37:F43"/>
    <mergeCell ref="A1:B2"/>
    <mergeCell ref="D1:D2"/>
    <mergeCell ref="D12:D13"/>
    <mergeCell ref="D23:D24"/>
  </mergeCells>
  <hyperlinks>
    <hyperlink ref="A5" location="Index!A1" display="Index"/>
  </hyperlinks>
  <printOptions/>
  <pageMargins left="0.3937007874015748" right="0.1968503937007874" top="0.984251968503937" bottom="0.984251968503937" header="0.5118110236220472" footer="0.5118110236220472"/>
  <pageSetup horizontalDpi="600" verticalDpi="600" orientation="portrait" paperSize="9" scale="75" r:id="rId1"/>
  <ignoredErrors>
    <ignoredError sqref="G4" formula="1"/>
  </ignoredErrors>
</worksheet>
</file>

<file path=xl/worksheets/sheet29.xml><?xml version="1.0" encoding="utf-8"?>
<worksheet xmlns="http://schemas.openxmlformats.org/spreadsheetml/2006/main" xmlns:r="http://schemas.openxmlformats.org/officeDocument/2006/relationships">
  <dimension ref="A1:D50"/>
  <sheetViews>
    <sheetView zoomScalePageLayoutView="0" workbookViewId="0" topLeftCell="A1">
      <selection activeCell="A1" sqref="A1:D1"/>
    </sheetView>
  </sheetViews>
  <sheetFormatPr defaultColWidth="9.140625" defaultRowHeight="12.75"/>
  <cols>
    <col min="1" max="1" width="33.140625" style="0" bestFit="1" customWidth="1"/>
    <col min="2" max="2" width="12.140625" style="0" customWidth="1"/>
    <col min="3" max="3" width="12.57421875" style="0" customWidth="1"/>
    <col min="4" max="4" width="15.00390625" style="0" bestFit="1" customWidth="1"/>
  </cols>
  <sheetData>
    <row r="1" spans="1:4" ht="13.5" thickBot="1">
      <c r="A1" s="290" t="s">
        <v>60</v>
      </c>
      <c r="B1" s="291"/>
      <c r="C1" s="291"/>
      <c r="D1" s="292"/>
    </row>
    <row r="2" spans="1:4" ht="39" customHeight="1">
      <c r="A2" s="293" t="s">
        <v>176</v>
      </c>
      <c r="B2" s="294"/>
      <c r="C2" s="294"/>
      <c r="D2" s="295"/>
    </row>
    <row r="3" spans="1:3" ht="13.5" thickBot="1">
      <c r="A3" s="138" t="s">
        <v>137</v>
      </c>
      <c r="C3" s="177" t="s">
        <v>177</v>
      </c>
    </row>
    <row r="4" spans="1:4" ht="25.5">
      <c r="A4" s="287" t="s">
        <v>110</v>
      </c>
      <c r="B4" s="41" t="s">
        <v>108</v>
      </c>
      <c r="C4" s="41" t="s">
        <v>109</v>
      </c>
      <c r="D4" s="42" t="s">
        <v>113</v>
      </c>
    </row>
    <row r="5" spans="1:4" ht="13.5" thickBot="1">
      <c r="A5" s="288"/>
      <c r="B5" s="43" t="s">
        <v>1</v>
      </c>
      <c r="C5" s="43" t="s">
        <v>1</v>
      </c>
      <c r="D5" s="44" t="s">
        <v>1</v>
      </c>
    </row>
    <row r="6" spans="1:4" ht="12.75">
      <c r="A6" s="145" t="s">
        <v>35</v>
      </c>
      <c r="B6" s="148">
        <v>1334788</v>
      </c>
      <c r="C6" s="148">
        <v>325717</v>
      </c>
      <c r="D6" s="174">
        <f>SUM(B6:C6)</f>
        <v>1660505</v>
      </c>
    </row>
    <row r="7" spans="1:4" ht="12.75">
      <c r="A7" s="152" t="s">
        <v>174</v>
      </c>
      <c r="B7" s="153">
        <f>SUM(B6:B6)</f>
        <v>1334788</v>
      </c>
      <c r="C7" s="153">
        <f>SUM(C6:C6)</f>
        <v>325717</v>
      </c>
      <c r="D7" s="154">
        <f>SUM(D6:D6)</f>
        <v>1660505</v>
      </c>
    </row>
    <row r="8" spans="1:4" ht="12.75">
      <c r="A8" s="145" t="s">
        <v>37</v>
      </c>
      <c r="B8" s="148">
        <v>1206141</v>
      </c>
      <c r="C8" s="148">
        <v>366980</v>
      </c>
      <c r="D8" s="175">
        <f>SUM(B8:C8)</f>
        <v>1573121</v>
      </c>
    </row>
    <row r="9" spans="1:4" ht="12.75">
      <c r="A9" s="145" t="s">
        <v>38</v>
      </c>
      <c r="B9" s="148">
        <v>1337</v>
      </c>
      <c r="C9" s="148">
        <v>0</v>
      </c>
      <c r="D9" s="175">
        <f>SUM(B9:C9)</f>
        <v>1337</v>
      </c>
    </row>
    <row r="10" spans="1:4" ht="12.75">
      <c r="A10" s="145" t="s">
        <v>39</v>
      </c>
      <c r="B10" s="148">
        <v>50280</v>
      </c>
      <c r="C10" s="148">
        <v>0</v>
      </c>
      <c r="D10" s="175">
        <f>SUM(B10:C10)</f>
        <v>50280</v>
      </c>
    </row>
    <row r="11" spans="1:4" ht="12.75">
      <c r="A11" s="145" t="s">
        <v>40</v>
      </c>
      <c r="B11" s="148">
        <v>220282</v>
      </c>
      <c r="C11" s="148">
        <v>158509</v>
      </c>
      <c r="D11" s="175">
        <f>SUM(B11:C11)</f>
        <v>378791</v>
      </c>
    </row>
    <row r="12" spans="1:4" ht="13.5" thickBot="1">
      <c r="A12" s="155" t="s">
        <v>175</v>
      </c>
      <c r="B12" s="153">
        <f>SUM(B8:B11)</f>
        <v>1478040</v>
      </c>
      <c r="C12" s="153">
        <f>SUM(C8:C11)</f>
        <v>525489</v>
      </c>
      <c r="D12" s="176">
        <f>SUM(D8:D11)</f>
        <v>2003529</v>
      </c>
    </row>
    <row r="13" spans="1:4" ht="13.5" thickBot="1">
      <c r="A13" s="31" t="s">
        <v>42</v>
      </c>
      <c r="B13" s="149">
        <f>B12+B7</f>
        <v>2812828</v>
      </c>
      <c r="C13" s="149">
        <f>C12+C7</f>
        <v>851206</v>
      </c>
      <c r="D13" s="151">
        <f>D12+D7</f>
        <v>3664034</v>
      </c>
    </row>
    <row r="14" spans="1:4" ht="13.5" thickBot="1">
      <c r="A14" s="48"/>
      <c r="B14" s="49"/>
      <c r="C14" s="49"/>
      <c r="D14" s="50"/>
    </row>
    <row r="15" spans="1:4" ht="25.5">
      <c r="A15" s="287" t="s">
        <v>112</v>
      </c>
      <c r="B15" s="41" t="s">
        <v>44</v>
      </c>
      <c r="C15" s="41" t="s">
        <v>45</v>
      </c>
      <c r="D15" s="42" t="s">
        <v>46</v>
      </c>
    </row>
    <row r="16" spans="1:4" ht="13.5" thickBot="1">
      <c r="A16" s="288"/>
      <c r="B16" s="43" t="s">
        <v>1</v>
      </c>
      <c r="C16" s="43" t="s">
        <v>1</v>
      </c>
      <c r="D16" s="44" t="s">
        <v>1</v>
      </c>
    </row>
    <row r="17" spans="1:4" ht="12.75">
      <c r="A17" s="162" t="s">
        <v>35</v>
      </c>
      <c r="B17" s="160">
        <v>0</v>
      </c>
      <c r="C17" s="160">
        <v>1660505</v>
      </c>
      <c r="D17" s="161">
        <v>0</v>
      </c>
    </row>
    <row r="18" spans="1:4" ht="12.75">
      <c r="A18" s="155" t="s">
        <v>174</v>
      </c>
      <c r="B18" s="156">
        <v>0</v>
      </c>
      <c r="C18" s="156">
        <v>1660505</v>
      </c>
      <c r="D18" s="157">
        <v>0</v>
      </c>
    </row>
    <row r="19" spans="1:4" ht="12.75">
      <c r="A19" s="145" t="s">
        <v>37</v>
      </c>
      <c r="B19" s="146">
        <v>1500145</v>
      </c>
      <c r="C19" s="146">
        <v>72976</v>
      </c>
      <c r="D19" s="147">
        <v>0</v>
      </c>
    </row>
    <row r="20" spans="1:4" ht="12.75">
      <c r="A20" s="145" t="s">
        <v>38</v>
      </c>
      <c r="B20" s="146">
        <v>0</v>
      </c>
      <c r="C20" s="146">
        <v>1337</v>
      </c>
      <c r="D20" s="147">
        <v>0</v>
      </c>
    </row>
    <row r="21" spans="1:4" ht="12.75">
      <c r="A21" s="145" t="s">
        <v>39</v>
      </c>
      <c r="B21" s="146">
        <v>0</v>
      </c>
      <c r="C21" s="146">
        <v>50280</v>
      </c>
      <c r="D21" s="147">
        <v>0</v>
      </c>
    </row>
    <row r="22" spans="1:4" ht="12.75">
      <c r="A22" s="145" t="s">
        <v>40</v>
      </c>
      <c r="B22" s="146">
        <v>0</v>
      </c>
      <c r="C22" s="146">
        <v>165450</v>
      </c>
      <c r="D22" s="147">
        <v>213341</v>
      </c>
    </row>
    <row r="23" spans="1:4" ht="13.5" thickBot="1">
      <c r="A23" s="163" t="s">
        <v>175</v>
      </c>
      <c r="B23" s="158">
        <f>SUM(B19:B22)</f>
        <v>1500145</v>
      </c>
      <c r="C23" s="158">
        <f>SUM(C19:C22)</f>
        <v>290043</v>
      </c>
      <c r="D23" s="159">
        <f>SUM(D19:D22)</f>
        <v>213341</v>
      </c>
    </row>
    <row r="24" spans="1:4" ht="13.5" thickBot="1">
      <c r="A24" s="31" t="s">
        <v>42</v>
      </c>
      <c r="B24" s="150">
        <f>B23+B18</f>
        <v>1500145</v>
      </c>
      <c r="C24" s="150">
        <f>C23+C18</f>
        <v>1950548</v>
      </c>
      <c r="D24" s="151">
        <f>D23+D18</f>
        <v>213341</v>
      </c>
    </row>
    <row r="25" ht="12.75" customHeight="1" thickBot="1"/>
    <row r="26" spans="1:2" ht="12.75">
      <c r="A26" s="267" t="s">
        <v>47</v>
      </c>
      <c r="B26" s="16" t="s">
        <v>34</v>
      </c>
    </row>
    <row r="27" spans="1:2" ht="13.5" thickBot="1">
      <c r="A27" s="266"/>
      <c r="B27" s="26" t="s">
        <v>1</v>
      </c>
    </row>
    <row r="28" spans="1:2" ht="12.75">
      <c r="A28" s="18" t="s">
        <v>44</v>
      </c>
      <c r="B28" s="164">
        <f>B24</f>
        <v>1500145</v>
      </c>
    </row>
    <row r="29" spans="1:2" ht="12.75">
      <c r="A29" s="18" t="s">
        <v>67</v>
      </c>
      <c r="B29" s="20">
        <f>C24</f>
        <v>1950548</v>
      </c>
    </row>
    <row r="30" spans="1:2" ht="13.5" thickBot="1">
      <c r="A30" s="37" t="s">
        <v>46</v>
      </c>
      <c r="B30" s="165">
        <f>D24</f>
        <v>213341</v>
      </c>
    </row>
    <row r="31" spans="1:2" ht="13.5" thickBot="1">
      <c r="A31" s="31" t="s">
        <v>42</v>
      </c>
      <c r="B31" s="32">
        <f>SUM(B28:B30)</f>
        <v>3664034</v>
      </c>
    </row>
    <row r="32" ht="12.75" customHeight="1" thickBot="1">
      <c r="A32" s="38" t="s">
        <v>43</v>
      </c>
    </row>
    <row r="33" spans="1:2" ht="12.75">
      <c r="A33" s="267" t="s">
        <v>71</v>
      </c>
      <c r="B33" s="16" t="s">
        <v>34</v>
      </c>
    </row>
    <row r="34" spans="1:2" ht="13.5" thickBot="1">
      <c r="A34" s="266"/>
      <c r="B34" s="26" t="s">
        <v>1</v>
      </c>
    </row>
    <row r="35" spans="1:2" ht="12.75">
      <c r="A35" s="18" t="s">
        <v>72</v>
      </c>
      <c r="B35" s="164">
        <f>C13</f>
        <v>851206</v>
      </c>
    </row>
    <row r="36" spans="1:2" ht="13.5" thickBot="1">
      <c r="A36" s="18" t="s">
        <v>33</v>
      </c>
      <c r="B36" s="20">
        <f>B13</f>
        <v>2812828</v>
      </c>
    </row>
    <row r="37" spans="1:2" ht="13.5" thickBot="1">
      <c r="A37" s="31" t="s">
        <v>42</v>
      </c>
      <c r="B37" s="32">
        <f>SUM(B35:B36)</f>
        <v>3664034</v>
      </c>
    </row>
    <row r="38" ht="13.5" thickBot="1"/>
    <row r="39" spans="1:2" ht="13.5" thickBot="1">
      <c r="A39" s="172" t="s">
        <v>2</v>
      </c>
      <c r="B39" s="173" t="s">
        <v>114</v>
      </c>
    </row>
    <row r="40" spans="1:2" ht="12.75">
      <c r="A40" s="166" t="s">
        <v>3</v>
      </c>
      <c r="B40" s="237">
        <v>11.571</v>
      </c>
    </row>
    <row r="41" spans="1:2" ht="12.75">
      <c r="A41" s="167" t="s">
        <v>4</v>
      </c>
      <c r="B41" s="168">
        <v>20.74</v>
      </c>
    </row>
    <row r="42" spans="1:2" ht="12.75">
      <c r="A42" s="167" t="s">
        <v>51</v>
      </c>
      <c r="B42" s="168">
        <v>0</v>
      </c>
    </row>
    <row r="43" spans="1:2" ht="12.75">
      <c r="A43" s="167" t="s">
        <v>52</v>
      </c>
      <c r="B43" s="168">
        <v>0</v>
      </c>
    </row>
    <row r="44" spans="1:2" ht="12.75">
      <c r="A44" s="167" t="s">
        <v>53</v>
      </c>
      <c r="B44" s="168">
        <v>0</v>
      </c>
    </row>
    <row r="45" spans="1:3" ht="12.75">
      <c r="A45" s="167" t="s">
        <v>79</v>
      </c>
      <c r="B45" s="223">
        <v>1406167</v>
      </c>
      <c r="C45" s="68"/>
    </row>
    <row r="46" spans="1:2" ht="12.75">
      <c r="A46" s="167" t="s">
        <v>80</v>
      </c>
      <c r="B46" s="169">
        <v>1071561</v>
      </c>
    </row>
    <row r="47" spans="1:2" ht="12.75">
      <c r="A47" s="167" t="s">
        <v>54</v>
      </c>
      <c r="B47" s="169">
        <v>0</v>
      </c>
    </row>
    <row r="48" spans="1:2" ht="12.75">
      <c r="A48" s="167" t="s">
        <v>55</v>
      </c>
      <c r="B48" s="169">
        <v>0</v>
      </c>
    </row>
    <row r="49" spans="1:2" ht="12.75">
      <c r="A49" s="167" t="s">
        <v>56</v>
      </c>
      <c r="B49" s="169">
        <v>0</v>
      </c>
    </row>
    <row r="50" spans="1:2" ht="12.75">
      <c r="A50" s="170" t="s">
        <v>6</v>
      </c>
      <c r="B50" s="171">
        <f>SUM(B40:B49)</f>
        <v>2477760.3109999998</v>
      </c>
    </row>
  </sheetData>
  <sheetProtection/>
  <mergeCells count="6">
    <mergeCell ref="A26:A27"/>
    <mergeCell ref="A33:A34"/>
    <mergeCell ref="A1:D1"/>
    <mergeCell ref="A2:D2"/>
    <mergeCell ref="A4:A5"/>
    <mergeCell ref="A15:A16"/>
  </mergeCells>
  <hyperlinks>
    <hyperlink ref="A3" location="Index!A1" display="Index"/>
  </hyperlinks>
  <printOptions/>
  <pageMargins left="0.75" right="0.75" top="1" bottom="1" header="0.5" footer="0.5"/>
  <pageSetup horizontalDpi="600" verticalDpi="600" orientation="portrait" paperSize="9" r:id="rId1"/>
  <ignoredErrors>
    <ignoredError sqref="D7" formula="1"/>
    <ignoredError sqref="B23:D23" formulaRange="1"/>
  </ignoredErrors>
</worksheet>
</file>

<file path=xl/worksheets/sheet3.xml><?xml version="1.0" encoding="utf-8"?>
<worksheet xmlns="http://schemas.openxmlformats.org/spreadsheetml/2006/main" xmlns:r="http://schemas.openxmlformats.org/officeDocument/2006/relationships">
  <dimension ref="A1:F51"/>
  <sheetViews>
    <sheetView zoomScalePageLayoutView="0" workbookViewId="0" topLeftCell="A1">
      <selection activeCell="A1" sqref="A1:B2"/>
    </sheetView>
  </sheetViews>
  <sheetFormatPr defaultColWidth="9.140625" defaultRowHeight="12.75"/>
  <cols>
    <col min="1" max="1" width="31.00390625" style="0" customWidth="1"/>
    <col min="2" max="2" width="16.7109375" style="0" customWidth="1"/>
    <col min="3" max="3" width="6.57421875" style="0" customWidth="1"/>
    <col min="4" max="4" width="19.421875" style="0" customWidth="1"/>
    <col min="5" max="5" width="16.57421875" style="0" customWidth="1"/>
    <col min="6" max="6" width="15.421875" style="0" customWidth="1"/>
  </cols>
  <sheetData>
    <row r="1" spans="1:5" ht="12.75">
      <c r="A1" s="261" t="s">
        <v>77</v>
      </c>
      <c r="B1" s="262"/>
      <c r="D1" s="265" t="s">
        <v>62</v>
      </c>
      <c r="E1" s="16" t="s">
        <v>34</v>
      </c>
    </row>
    <row r="2" spans="1:5" ht="15.75" customHeight="1" thickBot="1">
      <c r="A2" s="263"/>
      <c r="B2" s="264"/>
      <c r="D2" s="266"/>
      <c r="E2" s="17" t="s">
        <v>1</v>
      </c>
    </row>
    <row r="3" spans="1:5" ht="15">
      <c r="A3" s="40" t="s">
        <v>75</v>
      </c>
      <c r="B3" s="29" t="s">
        <v>0</v>
      </c>
      <c r="D3" s="18" t="s">
        <v>61</v>
      </c>
      <c r="E3" s="20">
        <v>678.719396</v>
      </c>
    </row>
    <row r="4" spans="1:5" ht="15" thickBot="1">
      <c r="A4" s="33" t="s">
        <v>177</v>
      </c>
      <c r="B4" s="30" t="s">
        <v>1</v>
      </c>
      <c r="D4" s="18" t="s">
        <v>68</v>
      </c>
      <c r="E4" s="20">
        <v>1247347.0514089998</v>
      </c>
    </row>
    <row r="5" spans="1:5" ht="13.5" thickBot="1">
      <c r="A5" s="138" t="s">
        <v>137</v>
      </c>
      <c r="B5" s="2"/>
      <c r="D5" s="21" t="s">
        <v>36</v>
      </c>
      <c r="E5" s="22">
        <f>SUM(E3:E4)</f>
        <v>1248025.7708049999</v>
      </c>
    </row>
    <row r="6" spans="1:5" ht="13.5" thickBot="1">
      <c r="A6" s="14" t="s">
        <v>2</v>
      </c>
      <c r="B6" s="3"/>
      <c r="D6" s="24" t="s">
        <v>63</v>
      </c>
      <c r="E6" s="25">
        <v>9822.126349</v>
      </c>
    </row>
    <row r="7" spans="1:5" ht="12.75">
      <c r="A7" s="1" t="s">
        <v>3</v>
      </c>
      <c r="B7" s="179">
        <v>0.2929347</v>
      </c>
      <c r="D7" s="24" t="s">
        <v>64</v>
      </c>
      <c r="E7" s="25">
        <v>188721.58582699997</v>
      </c>
    </row>
    <row r="8" spans="1:5" ht="12.75">
      <c r="A8" s="1" t="s">
        <v>4</v>
      </c>
      <c r="B8" s="179">
        <v>2.0652244</v>
      </c>
      <c r="D8" s="24" t="s">
        <v>65</v>
      </c>
      <c r="E8" s="25">
        <v>65458.82797499999</v>
      </c>
    </row>
    <row r="9" spans="1:5" ht="12.75">
      <c r="A9" s="1" t="s">
        <v>51</v>
      </c>
      <c r="B9" s="180">
        <v>14.224657999999998</v>
      </c>
      <c r="D9" s="24" t="s">
        <v>66</v>
      </c>
      <c r="E9" s="25">
        <v>201713.77881599998</v>
      </c>
    </row>
    <row r="10" spans="1:5" ht="12.75">
      <c r="A10" s="1" t="s">
        <v>52</v>
      </c>
      <c r="B10" s="180">
        <v>85.34794799999999</v>
      </c>
      <c r="D10" s="24" t="s">
        <v>38</v>
      </c>
      <c r="E10" s="25">
        <v>9518.328296</v>
      </c>
    </row>
    <row r="11" spans="1:5" ht="12.75">
      <c r="A11" s="1" t="s">
        <v>53</v>
      </c>
      <c r="B11" s="180">
        <v>93.47632399999999</v>
      </c>
      <c r="D11" s="24" t="s">
        <v>39</v>
      </c>
      <c r="E11" s="25">
        <v>62057.102619</v>
      </c>
    </row>
    <row r="12" spans="1:5" ht="12.75">
      <c r="A12" s="1" t="s">
        <v>79</v>
      </c>
      <c r="B12" s="5">
        <v>465482.62815699994</v>
      </c>
      <c r="D12" s="24" t="s">
        <v>40</v>
      </c>
      <c r="E12" s="25">
        <v>338922.79779</v>
      </c>
    </row>
    <row r="13" spans="1:5" ht="13.5" thickBot="1">
      <c r="A13" s="1" t="s">
        <v>80</v>
      </c>
      <c r="B13" s="5">
        <v>110397.570738</v>
      </c>
      <c r="D13" s="21" t="s">
        <v>41</v>
      </c>
      <c r="E13" s="22">
        <f>SUM(E6:E12)</f>
        <v>876214.5476719999</v>
      </c>
    </row>
    <row r="14" spans="1:5" ht="13.5" thickBot="1">
      <c r="A14" s="1" t="s">
        <v>54</v>
      </c>
      <c r="B14" s="5">
        <v>7.112328999999999</v>
      </c>
      <c r="D14" s="31" t="s">
        <v>42</v>
      </c>
      <c r="E14" s="32">
        <f>E13+E5</f>
        <v>2124240.3184769996</v>
      </c>
    </row>
    <row r="15" spans="1:2" ht="13.5" thickBot="1">
      <c r="A15" s="1" t="s">
        <v>181</v>
      </c>
      <c r="B15" s="5">
        <v>1969.099086</v>
      </c>
    </row>
    <row r="16" spans="1:5" ht="12.75">
      <c r="A16" s="1" t="s">
        <v>56</v>
      </c>
      <c r="B16" s="5">
        <v>1245.6736219999998</v>
      </c>
      <c r="D16" s="267" t="s">
        <v>47</v>
      </c>
      <c r="E16" s="16" t="s">
        <v>34</v>
      </c>
    </row>
    <row r="17" spans="1:5" ht="13.5" thickBot="1">
      <c r="A17" s="6" t="s">
        <v>6</v>
      </c>
      <c r="B17" s="7">
        <v>579295.1328619999</v>
      </c>
      <c r="D17" s="266"/>
      <c r="E17" s="26" t="s">
        <v>1</v>
      </c>
    </row>
    <row r="18" spans="1:5" ht="13.5" thickBot="1">
      <c r="A18" s="1"/>
      <c r="B18" s="3" t="s">
        <v>43</v>
      </c>
      <c r="D18" s="18" t="s">
        <v>69</v>
      </c>
      <c r="E18" s="95">
        <v>389477.23232199997</v>
      </c>
    </row>
    <row r="19" spans="1:5" ht="13.5" thickBot="1">
      <c r="A19" s="15" t="s">
        <v>7</v>
      </c>
      <c r="B19" s="1" t="s">
        <v>43</v>
      </c>
      <c r="D19" s="18" t="s">
        <v>67</v>
      </c>
      <c r="E19" s="20">
        <v>1573180.115698</v>
      </c>
    </row>
    <row r="20" spans="1:5" ht="13.5" thickBot="1">
      <c r="A20" s="9" t="s">
        <v>8</v>
      </c>
      <c r="B20" s="10">
        <v>11760.744025</v>
      </c>
      <c r="D20" s="37" t="s">
        <v>46</v>
      </c>
      <c r="E20" s="165">
        <v>161582.970457</v>
      </c>
    </row>
    <row r="21" spans="1:5" ht="13.5" thickBot="1">
      <c r="A21" s="9" t="s">
        <v>9</v>
      </c>
      <c r="B21" s="10">
        <v>31222.108263</v>
      </c>
      <c r="D21" s="31" t="s">
        <v>42</v>
      </c>
      <c r="E21" s="32">
        <f>SUM(E18:E20)</f>
        <v>2124240.318477</v>
      </c>
    </row>
    <row r="22" spans="1:4" ht="13.5" thickBot="1">
      <c r="A22" s="9" t="s">
        <v>10</v>
      </c>
      <c r="B22" s="10">
        <v>284476.90324799996</v>
      </c>
      <c r="D22" s="38" t="s">
        <v>70</v>
      </c>
    </row>
    <row r="23" spans="1:5" ht="12.75">
      <c r="A23" s="9" t="s">
        <v>11</v>
      </c>
      <c r="B23" s="10">
        <v>20242.704381</v>
      </c>
      <c r="D23" s="267" t="s">
        <v>71</v>
      </c>
      <c r="E23" s="16" t="s">
        <v>34</v>
      </c>
    </row>
    <row r="24" spans="1:5" ht="13.5" thickBot="1">
      <c r="A24" s="9" t="s">
        <v>182</v>
      </c>
      <c r="B24" s="10" t="s">
        <v>43</v>
      </c>
      <c r="D24" s="266"/>
      <c r="E24" s="26" t="s">
        <v>1</v>
      </c>
    </row>
    <row r="25" spans="1:5" ht="12.75">
      <c r="A25" s="9" t="s">
        <v>13</v>
      </c>
      <c r="B25" s="10">
        <v>6338.101186</v>
      </c>
      <c r="D25" s="18" t="s">
        <v>72</v>
      </c>
      <c r="E25" s="95">
        <v>946188.6885149999</v>
      </c>
    </row>
    <row r="26" spans="1:5" ht="13.5" thickBot="1">
      <c r="A26" s="9" t="s">
        <v>200</v>
      </c>
      <c r="B26" s="10">
        <v>8311.264459999999</v>
      </c>
      <c r="D26" s="18" t="s">
        <v>33</v>
      </c>
      <c r="E26" s="20">
        <v>1178051.6299619998</v>
      </c>
    </row>
    <row r="27" spans="1:5" ht="13.5" thickBot="1">
      <c r="A27" s="9" t="s">
        <v>57</v>
      </c>
      <c r="B27" s="224">
        <v>4.064188</v>
      </c>
      <c r="D27" s="31" t="s">
        <v>42</v>
      </c>
      <c r="E27" s="32">
        <f>SUM(E25:E26)</f>
        <v>2124240.3184769996</v>
      </c>
    </row>
    <row r="28" spans="1:4" ht="13.5" thickBot="1">
      <c r="A28" s="9" t="s">
        <v>16</v>
      </c>
      <c r="B28" s="10">
        <v>1535795.68238</v>
      </c>
      <c r="D28" s="39"/>
    </row>
    <row r="29" spans="1:6" ht="13.5" thickBot="1">
      <c r="A29" s="9" t="s">
        <v>17</v>
      </c>
      <c r="B29" s="10">
        <v>1281363.288922</v>
      </c>
      <c r="D29" s="34" t="s">
        <v>60</v>
      </c>
      <c r="E29" s="35"/>
      <c r="F29" s="36"/>
    </row>
    <row r="30" spans="1:6" ht="12.75">
      <c r="A30" s="9" t="s">
        <v>18</v>
      </c>
      <c r="B30" s="10">
        <v>115747.05819299999</v>
      </c>
      <c r="D30" s="252" t="s">
        <v>189</v>
      </c>
      <c r="E30" s="253"/>
      <c r="F30" s="254"/>
    </row>
    <row r="31" spans="1:6" ht="12.75">
      <c r="A31" s="9" t="s">
        <v>58</v>
      </c>
      <c r="B31" s="10">
        <v>1046.52841</v>
      </c>
      <c r="D31" s="255"/>
      <c r="E31" s="256"/>
      <c r="F31" s="257"/>
    </row>
    <row r="32" spans="1:6" ht="12.75">
      <c r="A32" s="9" t="s">
        <v>19</v>
      </c>
      <c r="B32" s="10">
        <v>2032.0939999999998</v>
      </c>
      <c r="D32" s="255"/>
      <c r="E32" s="256"/>
      <c r="F32" s="257"/>
    </row>
    <row r="33" spans="1:6" ht="12.75">
      <c r="A33" s="9" t="s">
        <v>20</v>
      </c>
      <c r="B33" s="10">
        <v>13009.465788</v>
      </c>
      <c r="D33" s="255"/>
      <c r="E33" s="256"/>
      <c r="F33" s="257"/>
    </row>
    <row r="34" spans="1:6" ht="12.75">
      <c r="A34" s="9" t="s">
        <v>185</v>
      </c>
      <c r="B34" s="10" t="s">
        <v>43</v>
      </c>
      <c r="D34" s="258"/>
      <c r="E34" s="259"/>
      <c r="F34" s="260"/>
    </row>
    <row r="35" spans="1:2" ht="12.75">
      <c r="A35" s="9" t="s">
        <v>22</v>
      </c>
      <c r="B35" s="10">
        <v>2197382.493866</v>
      </c>
    </row>
    <row r="36" spans="1:2" ht="12.75">
      <c r="A36" s="9" t="s">
        <v>23</v>
      </c>
      <c r="B36" s="10">
        <v>5473130.21443</v>
      </c>
    </row>
    <row r="37" spans="1:2" ht="12.75">
      <c r="A37" s="9" t="s">
        <v>24</v>
      </c>
      <c r="B37" s="10">
        <v>20405208.906085998</v>
      </c>
    </row>
    <row r="38" ht="12.75">
      <c r="A38" s="9" t="s">
        <v>235</v>
      </c>
    </row>
    <row r="39" spans="1:2" ht="12.75">
      <c r="A39" s="9" t="s">
        <v>59</v>
      </c>
      <c r="B39" s="10">
        <v>43263.281259999996</v>
      </c>
    </row>
    <row r="40" spans="1:2" ht="12.75">
      <c r="A40" s="9" t="s">
        <v>26</v>
      </c>
      <c r="B40" s="10">
        <v>240315.43644</v>
      </c>
    </row>
    <row r="41" spans="1:2" ht="12.75">
      <c r="A41" s="9" t="s">
        <v>27</v>
      </c>
      <c r="B41" s="10">
        <v>72950.14250599999</v>
      </c>
    </row>
    <row r="42" spans="1:2" ht="12.75">
      <c r="A42" s="9" t="s">
        <v>28</v>
      </c>
      <c r="B42" s="10">
        <v>124519.607991</v>
      </c>
    </row>
    <row r="43" spans="1:2" ht="12.75">
      <c r="A43" s="9" t="s">
        <v>240</v>
      </c>
      <c r="B43" s="10">
        <v>0</v>
      </c>
    </row>
    <row r="44" spans="1:2" ht="12.75">
      <c r="A44" s="9" t="s">
        <v>186</v>
      </c>
      <c r="B44" s="10"/>
    </row>
    <row r="45" spans="1:2" ht="12.75">
      <c r="A45" s="6" t="s">
        <v>6</v>
      </c>
      <c r="B45" s="11">
        <f>SUM(B20:B44)</f>
        <v>31868120.090022992</v>
      </c>
    </row>
    <row r="46" spans="1:2" ht="13.5" thickBot="1">
      <c r="A46" s="1"/>
      <c r="B46" s="1"/>
    </row>
    <row r="47" spans="1:2" ht="13.5" thickBot="1">
      <c r="A47" s="14" t="s">
        <v>30</v>
      </c>
      <c r="B47" s="1"/>
    </row>
    <row r="48" spans="1:2" ht="12.75">
      <c r="A48" s="1" t="s">
        <v>30</v>
      </c>
      <c r="B48" s="8">
        <v>2124240</v>
      </c>
    </row>
    <row r="49" spans="1:2" ht="12.75">
      <c r="A49" s="1" t="s">
        <v>225</v>
      </c>
      <c r="B49" s="8"/>
    </row>
    <row r="50" spans="1:2" ht="13.5" thickBot="1">
      <c r="A50" s="1"/>
      <c r="B50" s="1"/>
    </row>
    <row r="51" spans="1:2" ht="15.75" thickBot="1">
      <c r="A51" s="13" t="s">
        <v>48</v>
      </c>
      <c r="B51" s="12">
        <f>SUM(B17+B45+B48+B49)</f>
        <v>34571655.222885</v>
      </c>
    </row>
  </sheetData>
  <sheetProtection/>
  <mergeCells count="5">
    <mergeCell ref="D23:D24"/>
    <mergeCell ref="D30:F34"/>
    <mergeCell ref="A1:B2"/>
    <mergeCell ref="D1:D2"/>
    <mergeCell ref="D16:D17"/>
  </mergeCells>
  <hyperlinks>
    <hyperlink ref="A5" location="Index!A1" display="Index"/>
  </hyperlinks>
  <printOptions/>
  <pageMargins left="0.75" right="0.75" top="1" bottom="1" header="0.5" footer="0.5"/>
  <pageSetup horizontalDpi="600" verticalDpi="600" orientation="portrait" paperSize="9" scale="80" r:id="rId1"/>
</worksheet>
</file>

<file path=xl/worksheets/sheet30.xml><?xml version="1.0" encoding="utf-8"?>
<worksheet xmlns="http://schemas.openxmlformats.org/spreadsheetml/2006/main" xmlns:r="http://schemas.openxmlformats.org/officeDocument/2006/relationships">
  <dimension ref="A1:H42"/>
  <sheetViews>
    <sheetView zoomScalePageLayoutView="0" workbookViewId="0" topLeftCell="A1">
      <selection activeCell="A1" sqref="A1:B2"/>
    </sheetView>
  </sheetViews>
  <sheetFormatPr defaultColWidth="9.140625" defaultRowHeight="12.75"/>
  <cols>
    <col min="1" max="1" width="30.28125" style="0" customWidth="1"/>
    <col min="2" max="2" width="13.00390625" style="0" customWidth="1"/>
    <col min="3" max="3" width="4.00390625" style="0" customWidth="1"/>
    <col min="4" max="4" width="19.00390625" style="0" customWidth="1"/>
    <col min="5" max="5" width="11.8515625" style="0" customWidth="1"/>
    <col min="6" max="6" width="11.57421875" style="0" customWidth="1"/>
    <col min="7" max="7" width="12.140625" style="0" customWidth="1"/>
    <col min="8" max="8" width="15.00390625" style="0" customWidth="1"/>
  </cols>
  <sheetData>
    <row r="1" spans="1:8" ht="12.75" customHeight="1">
      <c r="A1" s="261" t="s">
        <v>32</v>
      </c>
      <c r="B1" s="262"/>
      <c r="D1" s="265" t="s">
        <v>110</v>
      </c>
      <c r="E1" s="99" t="s">
        <v>33</v>
      </c>
      <c r="F1" s="99" t="s">
        <v>133</v>
      </c>
      <c r="G1" s="100" t="s">
        <v>34</v>
      </c>
      <c r="H1" s="101"/>
    </row>
    <row r="2" spans="1:8" ht="15.75" customHeight="1" thickBot="1">
      <c r="A2" s="263"/>
      <c r="B2" s="264"/>
      <c r="D2" s="300"/>
      <c r="E2" s="102"/>
      <c r="F2" s="102"/>
      <c r="G2" s="103" t="s">
        <v>1</v>
      </c>
      <c r="H2" s="101"/>
    </row>
    <row r="3" spans="1:8" ht="15">
      <c r="A3" s="28" t="s">
        <v>43</v>
      </c>
      <c r="B3" s="29" t="s">
        <v>0</v>
      </c>
      <c r="D3" s="87" t="s">
        <v>35</v>
      </c>
      <c r="E3" s="104">
        <v>1117570</v>
      </c>
      <c r="F3" s="104">
        <v>331080</v>
      </c>
      <c r="G3" s="105">
        <f>SUM(E3:F3)</f>
        <v>1448650</v>
      </c>
      <c r="H3" s="101"/>
    </row>
    <row r="4" spans="1:8" ht="15" thickBot="1">
      <c r="A4" s="33" t="s">
        <v>177</v>
      </c>
      <c r="B4" s="30" t="s">
        <v>1</v>
      </c>
      <c r="D4" s="21" t="s">
        <v>36</v>
      </c>
      <c r="E4" s="106">
        <f>SUM(E3)</f>
        <v>1117570</v>
      </c>
      <c r="F4" s="106">
        <f>SUM(F3)</f>
        <v>331080</v>
      </c>
      <c r="G4" s="107">
        <f>SUM(G3)</f>
        <v>1448650</v>
      </c>
      <c r="H4" s="101"/>
    </row>
    <row r="5" spans="1:8" ht="13.5" thickBot="1">
      <c r="A5" s="138" t="s">
        <v>137</v>
      </c>
      <c r="B5" s="2"/>
      <c r="D5" s="87" t="s">
        <v>37</v>
      </c>
      <c r="E5" s="104">
        <v>1006250</v>
      </c>
      <c r="F5" s="104">
        <v>437485</v>
      </c>
      <c r="G5" s="105">
        <f>SUM(E5:F5)</f>
        <v>1443735</v>
      </c>
      <c r="H5" s="101"/>
    </row>
    <row r="6" spans="1:8" ht="13.5" thickBot="1">
      <c r="A6" s="14" t="s">
        <v>2</v>
      </c>
      <c r="B6" s="3"/>
      <c r="D6" s="87" t="s">
        <v>38</v>
      </c>
      <c r="E6" s="104">
        <v>1440</v>
      </c>
      <c r="F6" s="104">
        <v>0</v>
      </c>
      <c r="G6" s="105">
        <f>SUM(E6:F6)</f>
        <v>1440</v>
      </c>
      <c r="H6" s="101"/>
    </row>
    <row r="7" spans="1:8" ht="12.75">
      <c r="A7" s="1" t="s">
        <v>3</v>
      </c>
      <c r="B7" s="4">
        <v>7.73</v>
      </c>
      <c r="D7" s="87" t="s">
        <v>39</v>
      </c>
      <c r="E7" s="104">
        <v>49530</v>
      </c>
      <c r="F7" s="104">
        <v>0</v>
      </c>
      <c r="G7" s="105">
        <f>SUM(E7:F7)</f>
        <v>49530</v>
      </c>
      <c r="H7" s="101"/>
    </row>
    <row r="8" spans="1:8" ht="12.75">
      <c r="A8" s="1" t="s">
        <v>4</v>
      </c>
      <c r="B8" s="4">
        <v>22.68</v>
      </c>
      <c r="D8" s="87" t="s">
        <v>40</v>
      </c>
      <c r="E8" s="104">
        <v>214725</v>
      </c>
      <c r="F8" s="104">
        <v>145800</v>
      </c>
      <c r="G8" s="105">
        <f>SUM(E8:F8)</f>
        <v>360525</v>
      </c>
      <c r="H8" s="101"/>
    </row>
    <row r="9" spans="1:8" ht="12.75">
      <c r="A9" s="1" t="s">
        <v>5</v>
      </c>
      <c r="B9" s="5">
        <v>2124330</v>
      </c>
      <c r="D9" s="21" t="s">
        <v>41</v>
      </c>
      <c r="E9" s="106">
        <f>SUM(E5:E8)</f>
        <v>1271945</v>
      </c>
      <c r="F9" s="106">
        <f>SUM(F5:F8)</f>
        <v>583285</v>
      </c>
      <c r="G9" s="107">
        <f>SUM(G5:G8)</f>
        <v>1855230</v>
      </c>
      <c r="H9" s="101"/>
    </row>
    <row r="10" spans="1:8" ht="13.5" thickBot="1">
      <c r="A10" s="6" t="s">
        <v>6</v>
      </c>
      <c r="B10" s="7">
        <f>SUM(B7:B9)</f>
        <v>2124360.41</v>
      </c>
      <c r="D10" s="88" t="s">
        <v>42</v>
      </c>
      <c r="E10" s="108">
        <f>E4+E9</f>
        <v>2389515</v>
      </c>
      <c r="F10" s="108">
        <f>F4+F9</f>
        <v>914365</v>
      </c>
      <c r="G10" s="109">
        <f>G4+G9</f>
        <v>3303880</v>
      </c>
      <c r="H10" s="101"/>
    </row>
    <row r="11" spans="1:8" ht="13.5" thickBot="1">
      <c r="A11" s="1"/>
      <c r="B11" s="3"/>
      <c r="E11" s="101"/>
      <c r="F11" s="101"/>
      <c r="G11" s="101"/>
      <c r="H11" s="101"/>
    </row>
    <row r="12" spans="1:8" ht="13.5" thickBot="1">
      <c r="A12" s="15" t="s">
        <v>7</v>
      </c>
      <c r="B12" s="1"/>
      <c r="D12" s="298" t="s">
        <v>112</v>
      </c>
      <c r="E12" s="296" t="s">
        <v>44</v>
      </c>
      <c r="F12" s="296" t="s">
        <v>45</v>
      </c>
      <c r="G12" s="296" t="s">
        <v>46</v>
      </c>
      <c r="H12" s="100" t="s">
        <v>34</v>
      </c>
    </row>
    <row r="13" spans="1:8" ht="12.75" customHeight="1" thickBot="1">
      <c r="A13" s="9" t="s">
        <v>8</v>
      </c>
      <c r="B13" s="10">
        <v>14600</v>
      </c>
      <c r="D13" s="299"/>
      <c r="E13" s="297"/>
      <c r="F13" s="297"/>
      <c r="G13" s="297"/>
      <c r="H13" s="110" t="s">
        <v>1</v>
      </c>
    </row>
    <row r="14" spans="1:8" ht="12.75">
      <c r="A14" s="9" t="s">
        <v>9</v>
      </c>
      <c r="B14" s="10">
        <v>21400</v>
      </c>
      <c r="D14" s="118" t="s">
        <v>35</v>
      </c>
      <c r="E14" s="111">
        <v>0</v>
      </c>
      <c r="F14" s="111">
        <v>1448650</v>
      </c>
      <c r="G14" s="111">
        <v>0</v>
      </c>
      <c r="H14" s="112">
        <f>SUM(E14:G14)</f>
        <v>1448650</v>
      </c>
    </row>
    <row r="15" spans="1:8" ht="12.75" customHeight="1">
      <c r="A15" s="9" t="s">
        <v>10</v>
      </c>
      <c r="B15" s="10">
        <v>56800</v>
      </c>
      <c r="D15" s="119" t="s">
        <v>36</v>
      </c>
      <c r="E15" s="106">
        <v>0</v>
      </c>
      <c r="F15" s="106">
        <f>SUM(F14)</f>
        <v>1448650</v>
      </c>
      <c r="G15" s="106">
        <v>0</v>
      </c>
      <c r="H15" s="107">
        <f>SUM(H14)</f>
        <v>1448650</v>
      </c>
    </row>
    <row r="16" spans="1:8" ht="12.75">
      <c r="A16" s="9" t="s">
        <v>11</v>
      </c>
      <c r="B16" s="10">
        <v>17000</v>
      </c>
      <c r="D16" s="120" t="s">
        <v>37</v>
      </c>
      <c r="E16" s="113">
        <v>1361080</v>
      </c>
      <c r="F16" s="113">
        <v>82655</v>
      </c>
      <c r="G16" s="113">
        <v>0</v>
      </c>
      <c r="H16" s="114">
        <f>SUM(E16:G16)</f>
        <v>1443735</v>
      </c>
    </row>
    <row r="17" spans="1:8" ht="12.75">
      <c r="A17" s="9" t="s">
        <v>12</v>
      </c>
      <c r="B17" s="10">
        <v>51600</v>
      </c>
      <c r="D17" s="120" t="s">
        <v>38</v>
      </c>
      <c r="E17" s="113">
        <v>0</v>
      </c>
      <c r="F17" s="113">
        <v>1440</v>
      </c>
      <c r="G17" s="113">
        <v>0</v>
      </c>
      <c r="H17" s="114">
        <f>SUM(E17:G17)</f>
        <v>1440</v>
      </c>
    </row>
    <row r="18" spans="1:8" ht="12.75">
      <c r="A18" s="9" t="s">
        <v>13</v>
      </c>
      <c r="B18" s="10">
        <v>25</v>
      </c>
      <c r="D18" s="120" t="s">
        <v>39</v>
      </c>
      <c r="E18" s="113">
        <v>0</v>
      </c>
      <c r="F18" s="113">
        <v>49530</v>
      </c>
      <c r="G18" s="113">
        <v>0</v>
      </c>
      <c r="H18" s="114">
        <f>SUM(E18:G18)</f>
        <v>49530</v>
      </c>
    </row>
    <row r="19" spans="1:8" ht="12.75">
      <c r="A19" s="9" t="s">
        <v>14</v>
      </c>
      <c r="B19" s="10">
        <v>61500</v>
      </c>
      <c r="D19" s="120" t="s">
        <v>40</v>
      </c>
      <c r="E19" s="113">
        <v>0</v>
      </c>
      <c r="F19" s="113">
        <v>153730</v>
      </c>
      <c r="G19" s="113">
        <v>206795</v>
      </c>
      <c r="H19" s="114">
        <f>SUM(E19:G19)</f>
        <v>360525</v>
      </c>
    </row>
    <row r="20" spans="1:8" ht="12.75" customHeight="1" thickBot="1">
      <c r="A20" s="9" t="s">
        <v>15</v>
      </c>
      <c r="B20" s="10">
        <v>3750</v>
      </c>
      <c r="D20" s="119" t="s">
        <v>41</v>
      </c>
      <c r="E20" s="106">
        <f>SUM(E16:E19)</f>
        <v>1361080</v>
      </c>
      <c r="F20" s="106">
        <f>SUM(F16:F19)</f>
        <v>287355</v>
      </c>
      <c r="G20" s="106">
        <f>SUM(G16:G19)</f>
        <v>206795</v>
      </c>
      <c r="H20" s="107">
        <f>SUM(H16:H19)</f>
        <v>1855230</v>
      </c>
    </row>
    <row r="21" spans="1:8" ht="13.5" thickBot="1">
      <c r="A21" s="9" t="s">
        <v>16</v>
      </c>
      <c r="B21" s="10">
        <v>1437600</v>
      </c>
      <c r="D21" s="121" t="s">
        <v>42</v>
      </c>
      <c r="E21" s="115">
        <f>E15+E20</f>
        <v>1361080</v>
      </c>
      <c r="F21" s="115">
        <f>F15+F20</f>
        <v>1736005</v>
      </c>
      <c r="G21" s="115">
        <f>G15+G20</f>
        <v>206795</v>
      </c>
      <c r="H21" s="116">
        <f>SUM(E21:G21)</f>
        <v>3303880</v>
      </c>
    </row>
    <row r="22" spans="1:8" ht="13.5" thickBot="1">
      <c r="A22" s="9" t="s">
        <v>17</v>
      </c>
      <c r="B22" s="10">
        <v>1810500</v>
      </c>
      <c r="D22" s="122" t="s">
        <v>43</v>
      </c>
      <c r="E22" s="101"/>
      <c r="F22" s="101"/>
      <c r="G22" s="101"/>
      <c r="H22" s="101"/>
    </row>
    <row r="23" spans="1:8" ht="12.75" customHeight="1">
      <c r="A23" s="9" t="s">
        <v>18</v>
      </c>
      <c r="B23" s="10">
        <v>404000</v>
      </c>
      <c r="D23" s="301" t="s">
        <v>47</v>
      </c>
      <c r="E23" s="100" t="s">
        <v>34</v>
      </c>
      <c r="F23" s="101"/>
      <c r="G23" s="101"/>
      <c r="H23" s="101"/>
    </row>
    <row r="24" spans="1:8" ht="13.5" thickBot="1">
      <c r="A24" s="9" t="s">
        <v>19</v>
      </c>
      <c r="B24" s="10">
        <v>1650</v>
      </c>
      <c r="D24" s="302"/>
      <c r="E24" s="110" t="s">
        <v>1</v>
      </c>
      <c r="F24" s="101"/>
      <c r="G24" s="101"/>
      <c r="H24" s="101"/>
    </row>
    <row r="25" spans="1:8" ht="12.75">
      <c r="A25" s="9" t="s">
        <v>20</v>
      </c>
      <c r="B25" s="10">
        <v>168100</v>
      </c>
      <c r="D25" s="118" t="s">
        <v>44</v>
      </c>
      <c r="E25" s="112">
        <f>E21</f>
        <v>1361080</v>
      </c>
      <c r="F25" s="101"/>
      <c r="G25" s="101"/>
      <c r="H25" s="101"/>
    </row>
    <row r="26" spans="1:8" ht="12.75">
      <c r="A26" s="9" t="s">
        <v>21</v>
      </c>
      <c r="B26" s="10">
        <v>15800</v>
      </c>
      <c r="D26" s="118" t="s">
        <v>67</v>
      </c>
      <c r="E26" s="112">
        <f>F21</f>
        <v>1736005</v>
      </c>
      <c r="F26" s="101"/>
      <c r="G26" s="101"/>
      <c r="H26" s="101"/>
    </row>
    <row r="27" spans="1:8" ht="13.5" thickBot="1">
      <c r="A27" s="9" t="s">
        <v>22</v>
      </c>
      <c r="B27" s="10">
        <v>1476600</v>
      </c>
      <c r="D27" s="123" t="s">
        <v>46</v>
      </c>
      <c r="E27" s="221">
        <f>G21</f>
        <v>206795</v>
      </c>
      <c r="F27" s="101"/>
      <c r="G27" s="101"/>
      <c r="H27" s="101"/>
    </row>
    <row r="28" spans="1:8" ht="13.5" thickBot="1">
      <c r="A28" s="9" t="s">
        <v>23</v>
      </c>
      <c r="B28" s="10">
        <v>6493200</v>
      </c>
      <c r="D28" s="121" t="s">
        <v>42</v>
      </c>
      <c r="E28" s="116">
        <f>SUM(E25:E27)</f>
        <v>3303880</v>
      </c>
      <c r="F28" s="101"/>
      <c r="G28" s="101"/>
      <c r="H28" s="101"/>
    </row>
    <row r="29" spans="1:8" ht="12.75" customHeight="1" thickBot="1">
      <c r="A29" s="9" t="s">
        <v>24</v>
      </c>
      <c r="B29" s="10">
        <v>15194000</v>
      </c>
      <c r="D29" s="124"/>
      <c r="E29" s="101"/>
      <c r="F29" s="101"/>
      <c r="G29" s="101"/>
      <c r="H29" s="101"/>
    </row>
    <row r="30" spans="1:8" ht="12.75">
      <c r="A30" s="9" t="s">
        <v>25</v>
      </c>
      <c r="B30" s="10">
        <v>2497900</v>
      </c>
      <c r="D30" s="301" t="s">
        <v>71</v>
      </c>
      <c r="E30" s="100" t="s">
        <v>34</v>
      </c>
      <c r="F30" s="101"/>
      <c r="G30" s="101"/>
      <c r="H30" s="101"/>
    </row>
    <row r="31" spans="1:8" ht="13.5" thickBot="1">
      <c r="A31" s="9" t="s">
        <v>26</v>
      </c>
      <c r="B31" s="10">
        <v>791900</v>
      </c>
      <c r="D31" s="302"/>
      <c r="E31" s="110" t="s">
        <v>1</v>
      </c>
      <c r="F31" s="101"/>
      <c r="G31" s="101"/>
      <c r="H31" s="101"/>
    </row>
    <row r="32" spans="1:8" ht="12.75">
      <c r="A32" s="9" t="s">
        <v>27</v>
      </c>
      <c r="B32" s="10">
        <v>57000</v>
      </c>
      <c r="D32" s="18" t="s">
        <v>72</v>
      </c>
      <c r="E32" s="112">
        <f>E10</f>
        <v>2389515</v>
      </c>
      <c r="F32" s="101"/>
      <c r="G32" s="101"/>
      <c r="H32" s="101"/>
    </row>
    <row r="33" spans="1:8" ht="13.5" thickBot="1">
      <c r="A33" s="9" t="s">
        <v>28</v>
      </c>
      <c r="B33" s="10">
        <v>45100</v>
      </c>
      <c r="D33" s="18" t="s">
        <v>33</v>
      </c>
      <c r="E33" s="112">
        <f>F10</f>
        <v>914365</v>
      </c>
      <c r="F33" s="101"/>
      <c r="G33" s="101"/>
      <c r="H33" s="101"/>
    </row>
    <row r="34" spans="1:8" ht="13.5" thickBot="1">
      <c r="A34" s="9" t="s">
        <v>29</v>
      </c>
      <c r="B34" s="10">
        <v>1500</v>
      </c>
      <c r="D34" s="31" t="s">
        <v>42</v>
      </c>
      <c r="E34" s="116">
        <f>SUM(E32:E33)</f>
        <v>3303880</v>
      </c>
      <c r="F34" s="101"/>
      <c r="G34" s="101"/>
      <c r="H34" s="101"/>
    </row>
    <row r="35" spans="1:2" ht="13.5" thickBot="1">
      <c r="A35" s="6" t="s">
        <v>6</v>
      </c>
      <c r="B35" s="11">
        <f>SUM(B13:B34)</f>
        <v>30621525</v>
      </c>
    </row>
    <row r="36" spans="1:6" ht="13.5" thickBot="1">
      <c r="A36" s="1"/>
      <c r="B36" s="1"/>
      <c r="D36" s="34" t="s">
        <v>60</v>
      </c>
      <c r="E36" s="35"/>
      <c r="F36" s="36"/>
    </row>
    <row r="37" spans="1:6" ht="13.5" thickBot="1">
      <c r="A37" s="14" t="s">
        <v>30</v>
      </c>
      <c r="B37" s="1"/>
      <c r="D37" s="252" t="s">
        <v>115</v>
      </c>
      <c r="E37" s="253"/>
      <c r="F37" s="254"/>
    </row>
    <row r="38" spans="1:6" ht="12.75">
      <c r="A38" s="1" t="s">
        <v>30</v>
      </c>
      <c r="B38" s="8">
        <v>3303900</v>
      </c>
      <c r="D38" s="255"/>
      <c r="E38" s="256"/>
      <c r="F38" s="257"/>
    </row>
    <row r="39" spans="1:6" ht="13.5" thickBot="1">
      <c r="A39" s="1"/>
      <c r="B39" s="1"/>
      <c r="D39" s="255"/>
      <c r="E39" s="256"/>
      <c r="F39" s="257"/>
    </row>
    <row r="40" spans="1:6" ht="15.75" thickBot="1">
      <c r="A40" s="13" t="s">
        <v>48</v>
      </c>
      <c r="B40" s="12">
        <f>SUM(B10+B35+B38)</f>
        <v>36049785.41</v>
      </c>
      <c r="D40" s="255"/>
      <c r="E40" s="256"/>
      <c r="F40" s="257"/>
    </row>
    <row r="41" spans="4:6" ht="12.75">
      <c r="D41" s="258"/>
      <c r="E41" s="259"/>
      <c r="F41" s="260"/>
    </row>
    <row r="42" spans="1:2" ht="14.25">
      <c r="A42" s="1" t="s">
        <v>31</v>
      </c>
      <c r="B42" s="8">
        <v>116800</v>
      </c>
    </row>
  </sheetData>
  <sheetProtection/>
  <mergeCells count="9">
    <mergeCell ref="D37:F41"/>
    <mergeCell ref="G12:G13"/>
    <mergeCell ref="D12:D13"/>
    <mergeCell ref="D1:D2"/>
    <mergeCell ref="D30:D31"/>
    <mergeCell ref="D23:D24"/>
    <mergeCell ref="A1:B2"/>
    <mergeCell ref="E12:E13"/>
    <mergeCell ref="F12:F13"/>
  </mergeCells>
  <hyperlinks>
    <hyperlink ref="A5" location="Index!A1" display="Index"/>
  </hyperlinks>
  <printOptions/>
  <pageMargins left="0.75" right="0.75" top="1" bottom="1" header="0.5" footer="0.5"/>
  <pageSetup horizontalDpi="600" verticalDpi="600" orientation="portrait" paperSize="9" scale="75" r:id="rId1"/>
  <ignoredErrors>
    <ignoredError sqref="E20 G20" formulaRange="1"/>
    <ignoredError sqref="H20 H15 G4" formula="1"/>
  </ignoredErrors>
</worksheet>
</file>

<file path=xl/worksheets/sheet31.xml><?xml version="1.0" encoding="utf-8"?>
<worksheet xmlns="http://schemas.openxmlformats.org/spreadsheetml/2006/main" xmlns:r="http://schemas.openxmlformats.org/officeDocument/2006/relationships">
  <dimension ref="A1:H43"/>
  <sheetViews>
    <sheetView zoomScalePageLayoutView="0" workbookViewId="0" topLeftCell="A1">
      <selection activeCell="A1" sqref="A1:B2"/>
    </sheetView>
  </sheetViews>
  <sheetFormatPr defaultColWidth="9.140625" defaultRowHeight="12.75"/>
  <cols>
    <col min="1" max="1" width="31.00390625" style="0" customWidth="1"/>
    <col min="2" max="2" width="12.7109375" style="0" customWidth="1"/>
    <col min="3" max="3" width="4.421875" style="0" customWidth="1"/>
    <col min="4" max="4" width="19.7109375" style="0" customWidth="1"/>
    <col min="5" max="5" width="14.28125" style="91" customWidth="1"/>
    <col min="6" max="6" width="12.28125" style="91" customWidth="1"/>
    <col min="7" max="7" width="11.8515625" style="91" customWidth="1"/>
    <col min="8" max="8" width="10.8515625" style="91" customWidth="1"/>
  </cols>
  <sheetData>
    <row r="1" spans="1:7" ht="12.75" customHeight="1">
      <c r="A1" s="261" t="s">
        <v>116</v>
      </c>
      <c r="B1" s="262"/>
      <c r="D1" s="265" t="s">
        <v>134</v>
      </c>
      <c r="E1" s="84" t="s">
        <v>33</v>
      </c>
      <c r="F1" s="84" t="s">
        <v>133</v>
      </c>
      <c r="G1" s="16" t="s">
        <v>34</v>
      </c>
    </row>
    <row r="2" spans="1:7" ht="15.75" customHeight="1" thickBot="1">
      <c r="A2" s="263"/>
      <c r="B2" s="264"/>
      <c r="D2" s="300"/>
      <c r="E2" s="86"/>
      <c r="F2" s="86"/>
      <c r="G2" s="17" t="s">
        <v>1</v>
      </c>
    </row>
    <row r="3" spans="1:7" ht="15">
      <c r="A3" s="28" t="s">
        <v>43</v>
      </c>
      <c r="B3" s="29" t="s">
        <v>0</v>
      </c>
      <c r="D3" s="87" t="s">
        <v>35</v>
      </c>
      <c r="E3" s="89">
        <v>1081822</v>
      </c>
      <c r="F3" s="89">
        <v>347432</v>
      </c>
      <c r="G3" s="90">
        <f>SUM(E3:F3)</f>
        <v>1429254</v>
      </c>
    </row>
    <row r="4" spans="1:7" ht="15" thickBot="1">
      <c r="A4" s="33" t="s">
        <v>177</v>
      </c>
      <c r="B4" s="30" t="s">
        <v>1</v>
      </c>
      <c r="D4" s="21" t="s">
        <v>36</v>
      </c>
      <c r="E4" s="92">
        <f>SUM(E3)</f>
        <v>1081822</v>
      </c>
      <c r="F4" s="92">
        <f>SUM(F3)</f>
        <v>347432</v>
      </c>
      <c r="G4" s="45">
        <f>SUM(G3)</f>
        <v>1429254</v>
      </c>
    </row>
    <row r="5" spans="1:7" ht="13.5" thickBot="1">
      <c r="A5" s="138" t="s">
        <v>137</v>
      </c>
      <c r="B5" s="2"/>
      <c r="D5" s="87" t="s">
        <v>37</v>
      </c>
      <c r="E5" s="89">
        <v>1241821</v>
      </c>
      <c r="F5" s="89">
        <v>443054</v>
      </c>
      <c r="G5" s="90">
        <f>SUM(E5:F5)</f>
        <v>1684875</v>
      </c>
    </row>
    <row r="6" spans="1:7" ht="13.5" thickBot="1">
      <c r="A6" s="14" t="s">
        <v>2</v>
      </c>
      <c r="B6" s="3"/>
      <c r="D6" s="87" t="s">
        <v>38</v>
      </c>
      <c r="E6" s="89">
        <v>902</v>
      </c>
      <c r="F6" s="89">
        <v>0</v>
      </c>
      <c r="G6" s="90">
        <f>SUM(E6:F6)</f>
        <v>902</v>
      </c>
    </row>
    <row r="7" spans="1:7" ht="12.75">
      <c r="A7" s="1" t="s">
        <v>3</v>
      </c>
      <c r="B7" s="4">
        <v>8.9</v>
      </c>
      <c r="D7" s="87" t="s">
        <v>39</v>
      </c>
      <c r="E7" s="89">
        <v>44920</v>
      </c>
      <c r="F7" s="89">
        <v>0</v>
      </c>
      <c r="G7" s="90">
        <f>SUM(E7:F7)</f>
        <v>44920</v>
      </c>
    </row>
    <row r="8" spans="1:7" ht="12.75">
      <c r="A8" s="1" t="s">
        <v>4</v>
      </c>
      <c r="B8" s="4">
        <v>24.34</v>
      </c>
      <c r="D8" s="87" t="s">
        <v>40</v>
      </c>
      <c r="E8" s="89">
        <v>215207</v>
      </c>
      <c r="F8" s="89">
        <v>130572</v>
      </c>
      <c r="G8" s="90">
        <f>SUM(E8:F8)</f>
        <v>345779</v>
      </c>
    </row>
    <row r="9" spans="1:7" ht="12.75">
      <c r="A9" s="1" t="s">
        <v>5</v>
      </c>
      <c r="B9" s="5">
        <v>2303400</v>
      </c>
      <c r="D9" s="21" t="s">
        <v>41</v>
      </c>
      <c r="E9" s="92">
        <f>SUM(E5:E8)</f>
        <v>1502850</v>
      </c>
      <c r="F9" s="92">
        <f>SUM(F5:F8)</f>
        <v>573626</v>
      </c>
      <c r="G9" s="45">
        <f>SUM(G5:G8)</f>
        <v>2076476</v>
      </c>
    </row>
    <row r="10" spans="1:7" ht="13.5" thickBot="1">
      <c r="A10" s="6" t="s">
        <v>6</v>
      </c>
      <c r="B10" s="7">
        <f>SUM(B7:B9)</f>
        <v>2303433.24</v>
      </c>
      <c r="D10" s="88" t="s">
        <v>42</v>
      </c>
      <c r="E10" s="93">
        <f>E4+E9</f>
        <v>2584672</v>
      </c>
      <c r="F10" s="93">
        <f>F4+F9</f>
        <v>921058</v>
      </c>
      <c r="G10" s="94">
        <f>G4+G9</f>
        <v>3505730</v>
      </c>
    </row>
    <row r="11" spans="1:7" ht="13.5" thickBot="1">
      <c r="A11" s="1"/>
      <c r="B11" s="3"/>
      <c r="D11" s="48"/>
      <c r="E11" s="49"/>
      <c r="F11" s="49"/>
      <c r="G11" s="50"/>
    </row>
    <row r="12" spans="1:8" ht="13.5" customHeight="1" thickBot="1">
      <c r="A12" s="15" t="s">
        <v>7</v>
      </c>
      <c r="B12" s="8"/>
      <c r="D12" s="96" t="s">
        <v>132</v>
      </c>
      <c r="E12" s="84" t="s">
        <v>44</v>
      </c>
      <c r="F12" s="303" t="s">
        <v>45</v>
      </c>
      <c r="G12" s="84" t="s">
        <v>46</v>
      </c>
      <c r="H12" s="16" t="s">
        <v>34</v>
      </c>
    </row>
    <row r="13" spans="1:8" ht="13.5" thickBot="1">
      <c r="A13" s="9" t="s">
        <v>8</v>
      </c>
      <c r="B13" s="10">
        <v>12300</v>
      </c>
      <c r="D13" s="85"/>
      <c r="E13" s="86"/>
      <c r="F13" s="304"/>
      <c r="G13" s="97"/>
      <c r="H13" s="26" t="s">
        <v>1</v>
      </c>
    </row>
    <row r="14" spans="1:8" ht="12.75">
      <c r="A14" s="9" t="s">
        <v>9</v>
      </c>
      <c r="B14" s="10">
        <v>20600</v>
      </c>
      <c r="D14" s="87" t="s">
        <v>35</v>
      </c>
      <c r="E14" s="89">
        <v>0</v>
      </c>
      <c r="F14" s="89">
        <v>1429254</v>
      </c>
      <c r="G14" s="89">
        <v>0</v>
      </c>
      <c r="H14" s="90">
        <f>SUM(E14:G14)</f>
        <v>1429254</v>
      </c>
    </row>
    <row r="15" spans="1:8" ht="12.75" customHeight="1">
      <c r="A15" s="9" t="s">
        <v>10</v>
      </c>
      <c r="B15" s="10">
        <v>50700</v>
      </c>
      <c r="D15" s="21" t="s">
        <v>36</v>
      </c>
      <c r="E15" s="92">
        <v>0</v>
      </c>
      <c r="F15" s="92">
        <f>SUM(F14)</f>
        <v>1429254</v>
      </c>
      <c r="G15" s="92">
        <v>0</v>
      </c>
      <c r="H15" s="45">
        <f>SUM(H14)</f>
        <v>1429254</v>
      </c>
    </row>
    <row r="16" spans="1:8" ht="12.75">
      <c r="A16" s="9" t="s">
        <v>11</v>
      </c>
      <c r="B16" s="10">
        <v>16700</v>
      </c>
      <c r="D16" s="87" t="s">
        <v>37</v>
      </c>
      <c r="E16" s="89">
        <v>1620866</v>
      </c>
      <c r="F16" s="89">
        <v>64009</v>
      </c>
      <c r="G16" s="89">
        <v>0</v>
      </c>
      <c r="H16" s="90">
        <f>SUM(E16:G16)</f>
        <v>1684875</v>
      </c>
    </row>
    <row r="17" spans="1:8" ht="12.75">
      <c r="A17" s="9" t="s">
        <v>12</v>
      </c>
      <c r="B17" s="10">
        <v>81000</v>
      </c>
      <c r="D17" s="87" t="s">
        <v>38</v>
      </c>
      <c r="E17" s="89">
        <v>0</v>
      </c>
      <c r="F17" s="89">
        <v>902</v>
      </c>
      <c r="G17" s="89">
        <v>0</v>
      </c>
      <c r="H17" s="90">
        <f>SUM(E17:G17)</f>
        <v>902</v>
      </c>
    </row>
    <row r="18" spans="1:8" ht="12.75">
      <c r="A18" s="9" t="s">
        <v>13</v>
      </c>
      <c r="B18" s="10">
        <v>25</v>
      </c>
      <c r="D18" s="87" t="s">
        <v>39</v>
      </c>
      <c r="E18" s="89">
        <v>0</v>
      </c>
      <c r="F18" s="89">
        <v>42900</v>
      </c>
      <c r="G18" s="89">
        <v>2020</v>
      </c>
      <c r="H18" s="90">
        <f>SUM(E18:G18)</f>
        <v>44920</v>
      </c>
    </row>
    <row r="19" spans="1:8" ht="12.75">
      <c r="A19" s="9" t="s">
        <v>14</v>
      </c>
      <c r="B19" s="10">
        <v>55000</v>
      </c>
      <c r="D19" s="87" t="s">
        <v>40</v>
      </c>
      <c r="E19" s="89">
        <v>0</v>
      </c>
      <c r="F19" s="89">
        <v>135882</v>
      </c>
      <c r="G19" s="89">
        <v>209897</v>
      </c>
      <c r="H19" s="90">
        <f>SUM(E19:G19)</f>
        <v>345779</v>
      </c>
    </row>
    <row r="20" spans="1:8" ht="12.75">
      <c r="A20" s="9" t="s">
        <v>15</v>
      </c>
      <c r="B20" s="10">
        <v>2900</v>
      </c>
      <c r="D20" s="21" t="s">
        <v>41</v>
      </c>
      <c r="E20" s="92">
        <f>SUM(E16:E19)</f>
        <v>1620866</v>
      </c>
      <c r="F20" s="92">
        <f>SUM(F16:F19)</f>
        <v>243693</v>
      </c>
      <c r="G20" s="92">
        <f>SUM(G16:G19)</f>
        <v>211917</v>
      </c>
      <c r="H20" s="45">
        <f>SUM(H16:H19)</f>
        <v>2076476</v>
      </c>
    </row>
    <row r="21" spans="1:8" ht="13.5" thickBot="1">
      <c r="A21" s="9" t="s">
        <v>16</v>
      </c>
      <c r="B21" s="10">
        <v>1582500</v>
      </c>
      <c r="D21" s="88" t="s">
        <v>42</v>
      </c>
      <c r="E21" s="93">
        <f>E15+E20</f>
        <v>1620866</v>
      </c>
      <c r="F21" s="93">
        <f>F15+F20</f>
        <v>1672947</v>
      </c>
      <c r="G21" s="93">
        <f>G15+G20</f>
        <v>211917</v>
      </c>
      <c r="H21" s="94">
        <f>SUM(E21:G21)</f>
        <v>3505730</v>
      </c>
    </row>
    <row r="22" spans="1:2" ht="13.5" thickBot="1">
      <c r="A22" s="9" t="s">
        <v>17</v>
      </c>
      <c r="B22" s="10">
        <v>1993200</v>
      </c>
    </row>
    <row r="23" spans="1:5" ht="12.75">
      <c r="A23" s="9" t="s">
        <v>18</v>
      </c>
      <c r="B23" s="10">
        <v>481600</v>
      </c>
      <c r="D23" s="267" t="s">
        <v>47</v>
      </c>
      <c r="E23" s="16" t="s">
        <v>34</v>
      </c>
    </row>
    <row r="24" spans="1:5" ht="13.5" thickBot="1">
      <c r="A24" s="9" t="s">
        <v>19</v>
      </c>
      <c r="B24" s="10">
        <v>1900</v>
      </c>
      <c r="D24" s="266"/>
      <c r="E24" s="26" t="s">
        <v>1</v>
      </c>
    </row>
    <row r="25" spans="1:5" ht="12.75">
      <c r="A25" s="9" t="s">
        <v>20</v>
      </c>
      <c r="B25" s="10">
        <v>124300</v>
      </c>
      <c r="D25" s="18" t="s">
        <v>44</v>
      </c>
      <c r="E25" s="19">
        <f>E21</f>
        <v>1620866</v>
      </c>
    </row>
    <row r="26" spans="1:5" ht="12.75">
      <c r="A26" s="9" t="s">
        <v>21</v>
      </c>
      <c r="B26" s="10">
        <v>21000</v>
      </c>
      <c r="D26" s="18" t="s">
        <v>67</v>
      </c>
      <c r="E26" s="19">
        <f>F21</f>
        <v>1672947</v>
      </c>
    </row>
    <row r="27" spans="1:5" ht="13.5" thickBot="1">
      <c r="A27" s="9" t="s">
        <v>22</v>
      </c>
      <c r="B27" s="10">
        <v>774400</v>
      </c>
      <c r="D27" s="37" t="s">
        <v>46</v>
      </c>
      <c r="E27" s="139">
        <f>G21</f>
        <v>211917</v>
      </c>
    </row>
    <row r="28" spans="1:5" ht="13.5" thickBot="1">
      <c r="A28" s="9" t="s">
        <v>23</v>
      </c>
      <c r="B28" s="10">
        <v>6546000</v>
      </c>
      <c r="D28" s="31" t="s">
        <v>42</v>
      </c>
      <c r="E28" s="47">
        <f>SUM(E25:E27)</f>
        <v>3505730</v>
      </c>
    </row>
    <row r="29" spans="1:4" ht="13.5" thickBot="1">
      <c r="A29" s="9" t="s">
        <v>24</v>
      </c>
      <c r="B29" s="10">
        <v>16376800</v>
      </c>
      <c r="D29" s="38" t="s">
        <v>43</v>
      </c>
    </row>
    <row r="30" spans="1:5" ht="12.75">
      <c r="A30" s="9" t="s">
        <v>25</v>
      </c>
      <c r="B30" s="10">
        <v>2793400</v>
      </c>
      <c r="D30" s="267" t="s">
        <v>71</v>
      </c>
      <c r="E30" s="16" t="s">
        <v>34</v>
      </c>
    </row>
    <row r="31" spans="1:5" ht="13.5" thickBot="1">
      <c r="A31" s="9" t="s">
        <v>26</v>
      </c>
      <c r="B31" s="10">
        <v>816100</v>
      </c>
      <c r="D31" s="266"/>
      <c r="E31" s="26" t="s">
        <v>1</v>
      </c>
    </row>
    <row r="32" spans="1:5" ht="12.75">
      <c r="A32" s="9" t="s">
        <v>27</v>
      </c>
      <c r="B32" s="10">
        <v>91400</v>
      </c>
      <c r="D32" s="18" t="s">
        <v>72</v>
      </c>
      <c r="E32" s="19">
        <f>F10</f>
        <v>921058</v>
      </c>
    </row>
    <row r="33" spans="1:5" ht="13.5" thickBot="1">
      <c r="A33" s="9" t="s">
        <v>28</v>
      </c>
      <c r="B33" s="10">
        <v>41200</v>
      </c>
      <c r="D33" s="18" t="s">
        <v>33</v>
      </c>
      <c r="E33" s="19">
        <f>E10</f>
        <v>2584672</v>
      </c>
    </row>
    <row r="34" spans="1:5" ht="13.5" thickBot="1">
      <c r="A34" s="9" t="s">
        <v>29</v>
      </c>
      <c r="B34" s="10">
        <v>1600</v>
      </c>
      <c r="D34" s="31" t="s">
        <v>42</v>
      </c>
      <c r="E34" s="47">
        <f>SUM(E32:E33)</f>
        <v>3505730</v>
      </c>
    </row>
    <row r="35" spans="1:4" ht="13.5" thickBot="1">
      <c r="A35" s="6" t="s">
        <v>6</v>
      </c>
      <c r="B35" s="11">
        <f>SUM(B13:B34)</f>
        <v>31884625</v>
      </c>
      <c r="D35" s="39"/>
    </row>
    <row r="36" spans="1:6" ht="13.5" thickBot="1">
      <c r="A36" s="1"/>
      <c r="B36" s="8"/>
      <c r="D36" s="34" t="s">
        <v>60</v>
      </c>
      <c r="E36" s="140"/>
      <c r="F36" s="141"/>
    </row>
    <row r="37" spans="1:6" ht="13.5" thickBot="1">
      <c r="A37" s="14" t="s">
        <v>30</v>
      </c>
      <c r="B37" s="8"/>
      <c r="D37" s="252" t="s">
        <v>117</v>
      </c>
      <c r="E37" s="253"/>
      <c r="F37" s="254"/>
    </row>
    <row r="38" spans="1:6" ht="12.75">
      <c r="A38" s="1" t="s">
        <v>30</v>
      </c>
      <c r="B38" s="8">
        <v>3505730</v>
      </c>
      <c r="D38" s="255"/>
      <c r="E38" s="256"/>
      <c r="F38" s="257"/>
    </row>
    <row r="39" spans="4:6" ht="12.75">
      <c r="D39" s="255"/>
      <c r="E39" s="256"/>
      <c r="F39" s="257"/>
    </row>
    <row r="40" spans="1:6" ht="13.5" thickBot="1">
      <c r="A40" s="1"/>
      <c r="B40" s="8"/>
      <c r="D40" s="255"/>
      <c r="E40" s="256"/>
      <c r="F40" s="257"/>
    </row>
    <row r="41" spans="1:6" ht="15.75" thickBot="1">
      <c r="A41" s="13" t="s">
        <v>48</v>
      </c>
      <c r="B41" s="12">
        <f>SUM(B10+B35+B38+B43)</f>
        <v>37783288.24</v>
      </c>
      <c r="D41" s="258"/>
      <c r="E41" s="259"/>
      <c r="F41" s="260"/>
    </row>
    <row r="43" spans="1:2" ht="14.25">
      <c r="A43" s="1" t="s">
        <v>31</v>
      </c>
      <c r="B43" s="8">
        <v>89500</v>
      </c>
    </row>
  </sheetData>
  <sheetProtection/>
  <mergeCells count="6">
    <mergeCell ref="D30:D31"/>
    <mergeCell ref="D37:F41"/>
    <mergeCell ref="A1:B2"/>
    <mergeCell ref="D23:D24"/>
    <mergeCell ref="D1:D2"/>
    <mergeCell ref="F12:F13"/>
  </mergeCells>
  <hyperlinks>
    <hyperlink ref="A5" location="Index!A1" display="Index"/>
  </hyperlinks>
  <printOptions/>
  <pageMargins left="0.75" right="0.75" top="1" bottom="1" header="0.5" footer="0.5"/>
  <pageSetup horizontalDpi="600" verticalDpi="600" orientation="portrait" paperSize="9" scale="75" r:id="rId1"/>
  <ignoredErrors>
    <ignoredError sqref="G4 H15 H20" formula="1"/>
    <ignoredError sqref="E20 G20" formulaRange="1"/>
  </ignoredErrors>
</worksheet>
</file>

<file path=xl/worksheets/sheet32.xml><?xml version="1.0" encoding="utf-8"?>
<worksheet xmlns="http://schemas.openxmlformats.org/spreadsheetml/2006/main" xmlns:r="http://schemas.openxmlformats.org/officeDocument/2006/relationships">
  <dimension ref="A1:H43"/>
  <sheetViews>
    <sheetView zoomScalePageLayoutView="0" workbookViewId="0" topLeftCell="A16">
      <selection activeCell="A1" sqref="A1:B43"/>
    </sheetView>
  </sheetViews>
  <sheetFormatPr defaultColWidth="9.140625" defaultRowHeight="12.75"/>
  <cols>
    <col min="1" max="1" width="31.00390625" style="0" customWidth="1"/>
    <col min="2" max="2" width="12.28125" style="0" customWidth="1"/>
    <col min="3" max="3" width="4.7109375" style="0" customWidth="1"/>
    <col min="4" max="4" width="20.140625" style="0" customWidth="1"/>
    <col min="5" max="5" width="13.7109375" style="0" customWidth="1"/>
    <col min="6" max="6" width="12.8515625" style="0" customWidth="1"/>
    <col min="7" max="7" width="11.57421875" style="0" customWidth="1"/>
    <col min="8" max="8" width="10.28125" style="0" customWidth="1"/>
  </cols>
  <sheetData>
    <row r="1" spans="1:7" ht="12.75" customHeight="1">
      <c r="A1" s="261" t="s">
        <v>119</v>
      </c>
      <c r="B1" s="262"/>
      <c r="D1" s="287" t="s">
        <v>134</v>
      </c>
      <c r="E1" s="84" t="s">
        <v>33</v>
      </c>
      <c r="F1" s="84" t="s">
        <v>133</v>
      </c>
      <c r="G1" s="16" t="s">
        <v>34</v>
      </c>
    </row>
    <row r="2" spans="1:7" ht="15.75" customHeight="1" thickBot="1">
      <c r="A2" s="263"/>
      <c r="B2" s="264"/>
      <c r="D2" s="305"/>
      <c r="E2" s="86"/>
      <c r="F2" s="86"/>
      <c r="G2" s="17" t="s">
        <v>1</v>
      </c>
    </row>
    <row r="3" spans="1:8" ht="15">
      <c r="A3" s="28" t="s">
        <v>43</v>
      </c>
      <c r="B3" s="29" t="s">
        <v>0</v>
      </c>
      <c r="D3" s="87" t="s">
        <v>35</v>
      </c>
      <c r="E3" s="89">
        <v>985965</v>
      </c>
      <c r="F3" s="89">
        <v>320816</v>
      </c>
      <c r="G3" s="90">
        <f>SUM(E3:F3)</f>
        <v>1306781</v>
      </c>
      <c r="H3" s="91"/>
    </row>
    <row r="4" spans="1:8" ht="15" thickBot="1">
      <c r="A4" s="33" t="s">
        <v>177</v>
      </c>
      <c r="B4" s="30" t="s">
        <v>1</v>
      </c>
      <c r="D4" s="21" t="s">
        <v>36</v>
      </c>
      <c r="E4" s="92">
        <f>SUM(E3)</f>
        <v>985965</v>
      </c>
      <c r="F4" s="92">
        <f>SUM(F3)</f>
        <v>320816</v>
      </c>
      <c r="G4" s="45">
        <f>SUM(G3)</f>
        <v>1306781</v>
      </c>
      <c r="H4" s="91"/>
    </row>
    <row r="5" spans="1:8" ht="13.5" thickBot="1">
      <c r="A5" s="138" t="s">
        <v>137</v>
      </c>
      <c r="B5" s="2"/>
      <c r="D5" s="87" t="s">
        <v>37</v>
      </c>
      <c r="E5" s="89">
        <v>1453947</v>
      </c>
      <c r="F5" s="89">
        <v>421224</v>
      </c>
      <c r="G5" s="90">
        <f>SUM(E5:F5)</f>
        <v>1875171</v>
      </c>
      <c r="H5" s="91"/>
    </row>
    <row r="6" spans="1:8" ht="13.5" thickBot="1">
      <c r="A6" s="14" t="s">
        <v>2</v>
      </c>
      <c r="B6" s="3"/>
      <c r="D6" s="87" t="s">
        <v>38</v>
      </c>
      <c r="E6" s="89">
        <v>669</v>
      </c>
      <c r="F6" s="89">
        <v>0</v>
      </c>
      <c r="G6" s="90">
        <f>SUM(E6:F6)</f>
        <v>669</v>
      </c>
      <c r="H6" s="91"/>
    </row>
    <row r="7" spans="1:8" ht="12.75">
      <c r="A7" s="1" t="s">
        <v>3</v>
      </c>
      <c r="B7" s="4">
        <v>9.88</v>
      </c>
      <c r="D7" s="87" t="s">
        <v>39</v>
      </c>
      <c r="E7" s="89">
        <v>46475</v>
      </c>
      <c r="F7" s="89">
        <v>0</v>
      </c>
      <c r="G7" s="90">
        <f>SUM(E7:F7)</f>
        <v>46475</v>
      </c>
      <c r="H7" s="91"/>
    </row>
    <row r="8" spans="1:8" ht="12.75">
      <c r="A8" s="1" t="s">
        <v>4</v>
      </c>
      <c r="B8" s="4">
        <v>22.89</v>
      </c>
      <c r="D8" s="87" t="s">
        <v>40</v>
      </c>
      <c r="E8" s="89">
        <v>214011</v>
      </c>
      <c r="F8" s="89">
        <v>142528</v>
      </c>
      <c r="G8" s="90">
        <f>SUM(E8:F8)</f>
        <v>356539</v>
      </c>
      <c r="H8" s="91"/>
    </row>
    <row r="9" spans="1:8" ht="12.75">
      <c r="A9" s="1" t="s">
        <v>5</v>
      </c>
      <c r="B9" s="5">
        <v>2691780</v>
      </c>
      <c r="D9" s="21" t="s">
        <v>41</v>
      </c>
      <c r="E9" s="92">
        <f>SUM(E5:E8)</f>
        <v>1715102</v>
      </c>
      <c r="F9" s="92">
        <f>SUM(F5:F8)</f>
        <v>563752</v>
      </c>
      <c r="G9" s="45">
        <f>SUM(G5:G8)</f>
        <v>2278854</v>
      </c>
      <c r="H9" s="91"/>
    </row>
    <row r="10" spans="1:8" ht="13.5" thickBot="1">
      <c r="A10" s="6" t="s">
        <v>6</v>
      </c>
      <c r="B10" s="7">
        <v>2691813</v>
      </c>
      <c r="D10" s="88" t="s">
        <v>42</v>
      </c>
      <c r="E10" s="93">
        <f>E4+E9</f>
        <v>2701067</v>
      </c>
      <c r="F10" s="93">
        <f>F4+F9</f>
        <v>884568</v>
      </c>
      <c r="G10" s="94">
        <f>G4+G9</f>
        <v>3585635</v>
      </c>
      <c r="H10" s="91"/>
    </row>
    <row r="11" spans="1:8" ht="13.5" thickBot="1">
      <c r="A11" s="1"/>
      <c r="B11" s="3"/>
      <c r="D11" s="48"/>
      <c r="E11" s="49"/>
      <c r="F11" s="49"/>
      <c r="G11" s="50"/>
      <c r="H11" s="91"/>
    </row>
    <row r="12" spans="1:8" ht="13.5" customHeight="1" thickBot="1">
      <c r="A12" s="15" t="s">
        <v>7</v>
      </c>
      <c r="B12" s="8"/>
      <c r="D12" s="289" t="s">
        <v>112</v>
      </c>
      <c r="E12" s="84" t="s">
        <v>44</v>
      </c>
      <c r="F12" s="303" t="s">
        <v>45</v>
      </c>
      <c r="G12" s="84" t="s">
        <v>46</v>
      </c>
      <c r="H12" s="16" t="s">
        <v>34</v>
      </c>
    </row>
    <row r="13" spans="1:8" ht="13.5" thickBot="1">
      <c r="A13" s="9" t="s">
        <v>8</v>
      </c>
      <c r="B13" s="10">
        <v>9820</v>
      </c>
      <c r="D13" s="305"/>
      <c r="E13" s="86"/>
      <c r="F13" s="304"/>
      <c r="G13" s="97"/>
      <c r="H13" s="26" t="s">
        <v>1</v>
      </c>
    </row>
    <row r="14" spans="1:8" ht="12.75">
      <c r="A14" s="9" t="s">
        <v>9</v>
      </c>
      <c r="B14" s="10">
        <v>28730</v>
      </c>
      <c r="D14" s="87" t="s">
        <v>35</v>
      </c>
      <c r="E14" s="89">
        <v>0</v>
      </c>
      <c r="F14" s="89">
        <v>1306781</v>
      </c>
      <c r="G14" s="89">
        <v>0</v>
      </c>
      <c r="H14" s="90">
        <f>SUM(E14:G14)</f>
        <v>1306781</v>
      </c>
    </row>
    <row r="15" spans="1:8" ht="12.75" customHeight="1">
      <c r="A15" s="9" t="s">
        <v>10</v>
      </c>
      <c r="B15" s="10">
        <v>69750</v>
      </c>
      <c r="D15" s="21" t="s">
        <v>36</v>
      </c>
      <c r="E15" s="92">
        <v>0</v>
      </c>
      <c r="F15" s="92">
        <f>SUM(F14)</f>
        <v>1306781</v>
      </c>
      <c r="G15" s="92">
        <v>0</v>
      </c>
      <c r="H15" s="45">
        <f>SUM(H14)</f>
        <v>1306781</v>
      </c>
    </row>
    <row r="16" spans="1:8" ht="12.75">
      <c r="A16" s="9" t="s">
        <v>11</v>
      </c>
      <c r="B16" s="10">
        <v>16310</v>
      </c>
      <c r="D16" s="87" t="s">
        <v>37</v>
      </c>
      <c r="E16" s="89">
        <v>1792784</v>
      </c>
      <c r="F16" s="89">
        <v>82387</v>
      </c>
      <c r="G16" s="89">
        <v>0</v>
      </c>
      <c r="H16" s="90">
        <f>SUM(E16:G16)</f>
        <v>1875171</v>
      </c>
    </row>
    <row r="17" spans="1:8" ht="12.75">
      <c r="A17" s="9" t="s">
        <v>12</v>
      </c>
      <c r="B17" s="10">
        <v>58990</v>
      </c>
      <c r="D17" s="87" t="s">
        <v>38</v>
      </c>
      <c r="E17" s="89">
        <v>0</v>
      </c>
      <c r="F17" s="89">
        <v>669</v>
      </c>
      <c r="G17" s="89">
        <v>0</v>
      </c>
      <c r="H17" s="90">
        <f>SUM(E17:G17)</f>
        <v>669</v>
      </c>
    </row>
    <row r="18" spans="1:8" ht="12.75">
      <c r="A18" s="9" t="s">
        <v>13</v>
      </c>
      <c r="B18" s="10">
        <v>15</v>
      </c>
      <c r="D18" s="87" t="s">
        <v>39</v>
      </c>
      <c r="E18" s="89">
        <v>0</v>
      </c>
      <c r="F18" s="89">
        <v>44702</v>
      </c>
      <c r="G18" s="89">
        <v>1773</v>
      </c>
      <c r="H18" s="90">
        <f>SUM(E18:G18)</f>
        <v>46475</v>
      </c>
    </row>
    <row r="19" spans="1:8" ht="12.75">
      <c r="A19" s="9" t="s">
        <v>14</v>
      </c>
      <c r="B19" s="10">
        <v>41100</v>
      </c>
      <c r="D19" s="87" t="s">
        <v>40</v>
      </c>
      <c r="E19" s="89">
        <v>0</v>
      </c>
      <c r="F19" s="89">
        <v>210843</v>
      </c>
      <c r="G19" s="89">
        <v>145696</v>
      </c>
      <c r="H19" s="90">
        <f>SUM(E19:G19)</f>
        <v>356539</v>
      </c>
    </row>
    <row r="20" spans="1:8" ht="12.75">
      <c r="A20" s="9" t="s">
        <v>15</v>
      </c>
      <c r="B20" s="10">
        <v>6700</v>
      </c>
      <c r="D20" s="21" t="s">
        <v>41</v>
      </c>
      <c r="E20" s="92">
        <f>SUM(E16:E19)</f>
        <v>1792784</v>
      </c>
      <c r="F20" s="92">
        <f>SUM(F16:F19)</f>
        <v>338601</v>
      </c>
      <c r="G20" s="92">
        <f>SUM(G16:G19)</f>
        <v>147469</v>
      </c>
      <c r="H20" s="45">
        <f>SUM(H16:H19)</f>
        <v>2278854</v>
      </c>
    </row>
    <row r="21" spans="1:8" ht="13.5" thickBot="1">
      <c r="A21" s="9" t="s">
        <v>16</v>
      </c>
      <c r="B21" s="10">
        <v>1603230</v>
      </c>
      <c r="D21" s="88" t="s">
        <v>42</v>
      </c>
      <c r="E21" s="93">
        <f>E15+E20</f>
        <v>1792784</v>
      </c>
      <c r="F21" s="93">
        <f>F15+F20</f>
        <v>1645382</v>
      </c>
      <c r="G21" s="93">
        <f>G15+G20</f>
        <v>147469</v>
      </c>
      <c r="H21" s="94">
        <f>SUM(E21:G21)</f>
        <v>3585635</v>
      </c>
    </row>
    <row r="22" spans="1:8" ht="13.5" thickBot="1">
      <c r="A22" s="9" t="s">
        <v>17</v>
      </c>
      <c r="B22" s="10">
        <v>2029100</v>
      </c>
      <c r="E22" s="91"/>
      <c r="F22" s="91"/>
      <c r="G22" s="91"/>
      <c r="H22" s="91"/>
    </row>
    <row r="23" spans="1:8" ht="12.75">
      <c r="A23" s="9" t="s">
        <v>18</v>
      </c>
      <c r="B23" s="10">
        <v>526670</v>
      </c>
      <c r="D23" s="267" t="s">
        <v>47</v>
      </c>
      <c r="E23" s="16" t="s">
        <v>34</v>
      </c>
      <c r="F23" s="91"/>
      <c r="G23" s="91"/>
      <c r="H23" s="91"/>
    </row>
    <row r="24" spans="1:8" ht="13.5" thickBot="1">
      <c r="A24" s="9" t="s">
        <v>19</v>
      </c>
      <c r="B24" s="10">
        <v>2220</v>
      </c>
      <c r="D24" s="266"/>
      <c r="E24" s="26" t="s">
        <v>1</v>
      </c>
      <c r="F24" s="91"/>
      <c r="G24" s="91"/>
      <c r="H24" s="91"/>
    </row>
    <row r="25" spans="1:8" ht="12.75">
      <c r="A25" s="9" t="s">
        <v>20</v>
      </c>
      <c r="B25" s="10">
        <v>68040</v>
      </c>
      <c r="D25" s="18" t="s">
        <v>44</v>
      </c>
      <c r="E25" s="19">
        <f>E21</f>
        <v>1792784</v>
      </c>
      <c r="F25" s="91"/>
      <c r="G25" s="91"/>
      <c r="H25" s="91"/>
    </row>
    <row r="26" spans="1:8" ht="12.75">
      <c r="A26" s="9" t="s">
        <v>21</v>
      </c>
      <c r="B26" s="10">
        <v>17770</v>
      </c>
      <c r="D26" s="18" t="s">
        <v>67</v>
      </c>
      <c r="E26" s="19">
        <f>F21</f>
        <v>1645382</v>
      </c>
      <c r="F26" s="91"/>
      <c r="G26" s="91"/>
      <c r="H26" s="91"/>
    </row>
    <row r="27" spans="1:8" ht="13.5" thickBot="1">
      <c r="A27" s="9" t="s">
        <v>22</v>
      </c>
      <c r="B27" s="10">
        <v>631730</v>
      </c>
      <c r="D27" s="37" t="s">
        <v>46</v>
      </c>
      <c r="E27" s="139">
        <f>G21</f>
        <v>147469</v>
      </c>
      <c r="F27" s="91"/>
      <c r="G27" s="91"/>
      <c r="H27" s="91"/>
    </row>
    <row r="28" spans="1:8" ht="13.5" thickBot="1">
      <c r="A28" s="9" t="s">
        <v>23</v>
      </c>
      <c r="B28" s="10">
        <v>7498800</v>
      </c>
      <c r="D28" s="31" t="s">
        <v>42</v>
      </c>
      <c r="E28" s="47">
        <f>SUM(E25:E27)</f>
        <v>3585635</v>
      </c>
      <c r="F28" s="91"/>
      <c r="G28" s="91"/>
      <c r="H28" s="91"/>
    </row>
    <row r="29" spans="1:8" ht="13.5" thickBot="1">
      <c r="A29" s="9" t="s">
        <v>24</v>
      </c>
      <c r="B29" s="10">
        <v>18335860</v>
      </c>
      <c r="D29" s="38" t="s">
        <v>43</v>
      </c>
      <c r="E29" s="91"/>
      <c r="F29" s="91"/>
      <c r="G29" s="91"/>
      <c r="H29" s="91"/>
    </row>
    <row r="30" spans="1:8" ht="12.75">
      <c r="A30" s="9" t="s">
        <v>25</v>
      </c>
      <c r="B30" s="10">
        <v>3167420</v>
      </c>
      <c r="D30" s="267" t="s">
        <v>71</v>
      </c>
      <c r="E30" s="16" t="s">
        <v>34</v>
      </c>
      <c r="F30" s="91"/>
      <c r="G30" s="91"/>
      <c r="H30" s="91"/>
    </row>
    <row r="31" spans="1:8" ht="13.5" thickBot="1">
      <c r="A31" s="9" t="s">
        <v>26</v>
      </c>
      <c r="B31" s="10">
        <v>660280</v>
      </c>
      <c r="D31" s="266"/>
      <c r="E31" s="26" t="s">
        <v>1</v>
      </c>
      <c r="F31" s="91"/>
      <c r="G31" s="91"/>
      <c r="H31" s="91"/>
    </row>
    <row r="32" spans="1:8" ht="12.75">
      <c r="A32" s="9" t="s">
        <v>27</v>
      </c>
      <c r="B32" s="10">
        <v>51540</v>
      </c>
      <c r="D32" s="18" t="s">
        <v>72</v>
      </c>
      <c r="E32" s="19">
        <f>F10</f>
        <v>884568</v>
      </c>
      <c r="F32" s="91"/>
      <c r="G32" s="91"/>
      <c r="H32" s="91"/>
    </row>
    <row r="33" spans="1:8" ht="13.5" thickBot="1">
      <c r="A33" s="9" t="s">
        <v>28</v>
      </c>
      <c r="B33" s="10">
        <v>47360</v>
      </c>
      <c r="D33" s="18" t="s">
        <v>33</v>
      </c>
      <c r="E33" s="19">
        <f>E10</f>
        <v>2701067</v>
      </c>
      <c r="F33" s="91"/>
      <c r="G33" s="91"/>
      <c r="H33" s="91"/>
    </row>
    <row r="34" spans="1:8" ht="13.5" thickBot="1">
      <c r="A34" s="9" t="s">
        <v>29</v>
      </c>
      <c r="B34" s="10">
        <v>2260</v>
      </c>
      <c r="D34" s="31" t="s">
        <v>42</v>
      </c>
      <c r="E34" s="47">
        <f>SUM(E32:E33)</f>
        <v>3585635</v>
      </c>
      <c r="F34" s="91"/>
      <c r="G34" s="91"/>
      <c r="H34" s="91"/>
    </row>
    <row r="35" spans="1:4" ht="13.5" thickBot="1">
      <c r="A35" s="6" t="s">
        <v>6</v>
      </c>
      <c r="B35" s="11">
        <v>34873695</v>
      </c>
      <c r="D35" s="39"/>
    </row>
    <row r="36" spans="1:6" ht="13.5" thickBot="1">
      <c r="A36" s="1"/>
      <c r="B36" s="8"/>
      <c r="D36" s="34" t="s">
        <v>60</v>
      </c>
      <c r="E36" s="35"/>
      <c r="F36" s="36"/>
    </row>
    <row r="37" spans="1:6" ht="13.5" thickBot="1">
      <c r="A37" s="14" t="s">
        <v>30</v>
      </c>
      <c r="B37" s="8"/>
      <c r="D37" s="252" t="s">
        <v>118</v>
      </c>
      <c r="E37" s="253"/>
      <c r="F37" s="254"/>
    </row>
    <row r="38" spans="1:6" ht="12.75">
      <c r="A38" s="1" t="s">
        <v>30</v>
      </c>
      <c r="B38" s="8">
        <v>3585635</v>
      </c>
      <c r="D38" s="255"/>
      <c r="E38" s="256"/>
      <c r="F38" s="257"/>
    </row>
    <row r="39" spans="4:6" ht="12.75">
      <c r="D39" s="255"/>
      <c r="E39" s="256"/>
      <c r="F39" s="257"/>
    </row>
    <row r="40" spans="1:6" ht="13.5" thickBot="1">
      <c r="A40" s="1"/>
      <c r="D40" s="255"/>
      <c r="E40" s="256"/>
      <c r="F40" s="257"/>
    </row>
    <row r="41" spans="1:6" ht="15.75" thickBot="1">
      <c r="A41" s="13" t="s">
        <v>48</v>
      </c>
      <c r="B41" s="69">
        <v>41248358</v>
      </c>
      <c r="D41" s="258"/>
      <c r="E41" s="259"/>
      <c r="F41" s="260"/>
    </row>
    <row r="43" spans="1:2" ht="14.25">
      <c r="A43" s="1" t="s">
        <v>31</v>
      </c>
      <c r="B43" s="8">
        <v>97210</v>
      </c>
    </row>
  </sheetData>
  <sheetProtection/>
  <mergeCells count="7">
    <mergeCell ref="D30:D31"/>
    <mergeCell ref="D37:F41"/>
    <mergeCell ref="A1:B2"/>
    <mergeCell ref="D1:D2"/>
    <mergeCell ref="D12:D13"/>
    <mergeCell ref="D23:D24"/>
    <mergeCell ref="F12:F13"/>
  </mergeCells>
  <hyperlinks>
    <hyperlink ref="A5" location="Index!A1" display="Index"/>
  </hyperlinks>
  <printOptions/>
  <pageMargins left="0.75" right="0.75" top="1" bottom="1" header="0.5" footer="0.5"/>
  <pageSetup horizontalDpi="600" verticalDpi="600" orientation="portrait" paperSize="9" scale="75" r:id="rId1"/>
  <ignoredErrors>
    <ignoredError sqref="G4 H15 H20" formula="1"/>
    <ignoredError sqref="E20 G20" formulaRange="1"/>
  </ignoredErrors>
</worksheet>
</file>

<file path=xl/worksheets/sheet33.xml><?xml version="1.0" encoding="utf-8"?>
<worksheet xmlns="http://schemas.openxmlformats.org/spreadsheetml/2006/main" xmlns:r="http://schemas.openxmlformats.org/officeDocument/2006/relationships">
  <dimension ref="A1:H46"/>
  <sheetViews>
    <sheetView zoomScalePageLayoutView="0" workbookViewId="0" topLeftCell="A28">
      <selection activeCell="E46" sqref="E46"/>
    </sheetView>
  </sheetViews>
  <sheetFormatPr defaultColWidth="9.140625" defaultRowHeight="12.75"/>
  <cols>
    <col min="1" max="1" width="31.00390625" style="0" customWidth="1"/>
    <col min="2" max="2" width="13.00390625" style="0" customWidth="1"/>
    <col min="3" max="3" width="4.7109375" style="0" customWidth="1"/>
    <col min="4" max="4" width="18.57421875" style="0" customWidth="1"/>
    <col min="5" max="5" width="11.8515625" style="91" customWidth="1"/>
    <col min="6" max="6" width="13.00390625" style="91" customWidth="1"/>
    <col min="7" max="7" width="13.57421875" style="91" customWidth="1"/>
    <col min="8" max="8" width="11.28125" style="91" customWidth="1"/>
  </cols>
  <sheetData>
    <row r="1" spans="1:7" ht="12.75" customHeight="1">
      <c r="A1" s="261" t="s">
        <v>120</v>
      </c>
      <c r="B1" s="262"/>
      <c r="D1" s="287" t="s">
        <v>134</v>
      </c>
      <c r="E1" s="84" t="s">
        <v>33</v>
      </c>
      <c r="F1" s="84" t="s">
        <v>133</v>
      </c>
      <c r="G1" s="16" t="s">
        <v>34</v>
      </c>
    </row>
    <row r="2" spans="1:7" ht="15.75" customHeight="1" thickBot="1">
      <c r="A2" s="263"/>
      <c r="B2" s="264"/>
      <c r="D2" s="305"/>
      <c r="E2" s="86"/>
      <c r="F2" s="86"/>
      <c r="G2" s="17" t="s">
        <v>1</v>
      </c>
    </row>
    <row r="3" spans="1:7" ht="15">
      <c r="A3" s="28" t="s">
        <v>43</v>
      </c>
      <c r="B3" s="29" t="s">
        <v>0</v>
      </c>
      <c r="D3" s="87" t="s">
        <v>35</v>
      </c>
      <c r="E3" s="89">
        <v>1214528</v>
      </c>
      <c r="F3" s="89">
        <v>309277</v>
      </c>
      <c r="G3" s="90">
        <f>SUM(E3:F3)</f>
        <v>1523805</v>
      </c>
    </row>
    <row r="4" spans="1:7" ht="15" thickBot="1">
      <c r="A4" s="33" t="s">
        <v>177</v>
      </c>
      <c r="B4" s="30" t="s">
        <v>1</v>
      </c>
      <c r="D4" s="21" t="s">
        <v>36</v>
      </c>
      <c r="E4" s="92">
        <f>SUM(E3)</f>
        <v>1214528</v>
      </c>
      <c r="F4" s="92">
        <f>SUM(F3)</f>
        <v>309277</v>
      </c>
      <c r="G4" s="45">
        <f>SUM(G3)</f>
        <v>1523805</v>
      </c>
    </row>
    <row r="5" spans="1:7" ht="13.5" thickBot="1">
      <c r="A5" s="138" t="s">
        <v>137</v>
      </c>
      <c r="B5" s="2"/>
      <c r="D5" s="87" t="s">
        <v>37</v>
      </c>
      <c r="E5" s="89">
        <v>1529859</v>
      </c>
      <c r="F5" s="89">
        <v>456750</v>
      </c>
      <c r="G5" s="90">
        <f>SUM(E5:F5)</f>
        <v>1986609</v>
      </c>
    </row>
    <row r="6" spans="1:7" ht="13.5" thickBot="1">
      <c r="A6" s="14" t="s">
        <v>2</v>
      </c>
      <c r="B6" s="3"/>
      <c r="D6" s="87" t="s">
        <v>38</v>
      </c>
      <c r="E6" s="89">
        <v>289</v>
      </c>
      <c r="F6" s="89">
        <v>0</v>
      </c>
      <c r="G6" s="90">
        <f>SUM(E6:F6)</f>
        <v>289</v>
      </c>
    </row>
    <row r="7" spans="1:7" ht="12.75">
      <c r="A7" s="1" t="s">
        <v>3</v>
      </c>
      <c r="B7" s="70">
        <v>9.85</v>
      </c>
      <c r="D7" s="87" t="s">
        <v>39</v>
      </c>
      <c r="E7" s="89">
        <v>46724</v>
      </c>
      <c r="F7" s="89">
        <v>0</v>
      </c>
      <c r="G7" s="90">
        <f>SUM(E7:F7)</f>
        <v>46724</v>
      </c>
    </row>
    <row r="8" spans="1:7" ht="12.75">
      <c r="A8" s="1" t="s">
        <v>4</v>
      </c>
      <c r="B8" s="70">
        <v>27.12</v>
      </c>
      <c r="D8" s="87" t="s">
        <v>40</v>
      </c>
      <c r="E8" s="89">
        <v>204725</v>
      </c>
      <c r="F8" s="89">
        <v>149244</v>
      </c>
      <c r="G8" s="90">
        <f>SUM(E8:F8)</f>
        <v>353969</v>
      </c>
    </row>
    <row r="9" spans="1:7" ht="12.75">
      <c r="A9" s="1" t="s">
        <v>5</v>
      </c>
      <c r="B9" s="68">
        <v>1636424</v>
      </c>
      <c r="D9" s="21" t="s">
        <v>41</v>
      </c>
      <c r="E9" s="92">
        <f>SUM(E5:E8)</f>
        <v>1781597</v>
      </c>
      <c r="F9" s="92">
        <f>SUM(F5:F8)</f>
        <v>605994</v>
      </c>
      <c r="G9" s="45">
        <f>SUM(G5:G8)</f>
        <v>2387591</v>
      </c>
    </row>
    <row r="10" spans="1:7" ht="13.5" thickBot="1">
      <c r="A10" s="6" t="s">
        <v>6</v>
      </c>
      <c r="B10" s="69">
        <f>SUM(B7:B9)</f>
        <v>1636460.97</v>
      </c>
      <c r="D10" s="88" t="s">
        <v>42</v>
      </c>
      <c r="E10" s="93">
        <f>E4+E9</f>
        <v>2996125</v>
      </c>
      <c r="F10" s="93">
        <f>F4+F9</f>
        <v>915271</v>
      </c>
      <c r="G10" s="94">
        <f>G4+G9</f>
        <v>3911396</v>
      </c>
    </row>
    <row r="11" spans="1:7" ht="13.5" thickBot="1">
      <c r="A11" s="1"/>
      <c r="D11" s="48"/>
      <c r="E11" s="49"/>
      <c r="F11" s="49"/>
      <c r="G11" s="50"/>
    </row>
    <row r="12" spans="1:8" ht="13.5" customHeight="1" thickBot="1">
      <c r="A12" s="15" t="s">
        <v>7</v>
      </c>
      <c r="D12" s="298" t="s">
        <v>112</v>
      </c>
      <c r="E12" s="99" t="s">
        <v>44</v>
      </c>
      <c r="F12" s="296" t="s">
        <v>45</v>
      </c>
      <c r="G12" s="99" t="s">
        <v>46</v>
      </c>
      <c r="H12" s="100" t="s">
        <v>34</v>
      </c>
    </row>
    <row r="13" spans="1:8" ht="13.5" thickBot="1">
      <c r="A13" s="9" t="s">
        <v>124</v>
      </c>
      <c r="B13" s="68">
        <v>1350</v>
      </c>
      <c r="D13" s="306"/>
      <c r="E13" s="102"/>
      <c r="F13" s="307"/>
      <c r="G13" s="117"/>
      <c r="H13" s="110" t="s">
        <v>1</v>
      </c>
    </row>
    <row r="14" spans="1:8" ht="12.75">
      <c r="A14" s="9" t="s">
        <v>8</v>
      </c>
      <c r="B14" s="68">
        <v>8300</v>
      </c>
      <c r="D14" s="87" t="s">
        <v>35</v>
      </c>
      <c r="E14" s="104">
        <v>0</v>
      </c>
      <c r="F14" s="104">
        <v>1523805</v>
      </c>
      <c r="G14" s="104">
        <v>0</v>
      </c>
      <c r="H14" s="105">
        <f>SUM(E14:G14)</f>
        <v>1523805</v>
      </c>
    </row>
    <row r="15" spans="1:8" ht="12.75" customHeight="1">
      <c r="A15" s="9" t="s">
        <v>9</v>
      </c>
      <c r="B15" s="68">
        <v>29720</v>
      </c>
      <c r="D15" s="21" t="s">
        <v>36</v>
      </c>
      <c r="E15" s="106">
        <v>0</v>
      </c>
      <c r="F15" s="106">
        <f>SUM(F14)</f>
        <v>1523805</v>
      </c>
      <c r="G15" s="106">
        <v>0</v>
      </c>
      <c r="H15" s="107">
        <f>SUM(H14)</f>
        <v>1523805</v>
      </c>
    </row>
    <row r="16" spans="1:8" ht="12.75">
      <c r="A16" s="9" t="s">
        <v>10</v>
      </c>
      <c r="B16" s="68">
        <v>68365</v>
      </c>
      <c r="D16" s="87" t="s">
        <v>37</v>
      </c>
      <c r="E16" s="104">
        <v>1896771</v>
      </c>
      <c r="F16" s="104">
        <v>89838</v>
      </c>
      <c r="G16" s="104">
        <v>0</v>
      </c>
      <c r="H16" s="105">
        <f>SUM(E16:G16)</f>
        <v>1986609</v>
      </c>
    </row>
    <row r="17" spans="1:8" ht="12.75">
      <c r="A17" s="9" t="s">
        <v>11</v>
      </c>
      <c r="B17" s="68">
        <v>15620</v>
      </c>
      <c r="D17" s="87" t="s">
        <v>38</v>
      </c>
      <c r="E17" s="104">
        <v>0</v>
      </c>
      <c r="F17" s="104">
        <v>289</v>
      </c>
      <c r="G17" s="104">
        <v>0</v>
      </c>
      <c r="H17" s="105">
        <f>SUM(E17:G17)</f>
        <v>289</v>
      </c>
    </row>
    <row r="18" spans="1:8" ht="12.75">
      <c r="A18" s="9" t="s">
        <v>12</v>
      </c>
      <c r="B18" s="68">
        <v>73000</v>
      </c>
      <c r="D18" s="87" t="s">
        <v>39</v>
      </c>
      <c r="E18" s="104">
        <v>0</v>
      </c>
      <c r="F18" s="104">
        <v>45011</v>
      </c>
      <c r="G18" s="104">
        <v>1713</v>
      </c>
      <c r="H18" s="105">
        <f>SUM(E18:G18)</f>
        <v>46724</v>
      </c>
    </row>
    <row r="19" spans="1:8" ht="12.75">
      <c r="A19" s="9" t="s">
        <v>13</v>
      </c>
      <c r="B19" s="68">
        <v>105</v>
      </c>
      <c r="D19" s="87" t="s">
        <v>40</v>
      </c>
      <c r="E19" s="104">
        <v>0</v>
      </c>
      <c r="F19" s="104">
        <v>152738</v>
      </c>
      <c r="G19" s="104">
        <v>201231</v>
      </c>
      <c r="H19" s="105">
        <f>SUM(E19:G19)</f>
        <v>353969</v>
      </c>
    </row>
    <row r="20" spans="1:8" ht="12.75">
      <c r="A20" s="9" t="s">
        <v>14</v>
      </c>
      <c r="B20" s="68">
        <v>25500</v>
      </c>
      <c r="D20" s="21" t="s">
        <v>41</v>
      </c>
      <c r="E20" s="106">
        <f>SUM(E16:E19)</f>
        <v>1896771</v>
      </c>
      <c r="F20" s="106">
        <f>SUM(F16:F19)</f>
        <v>287876</v>
      </c>
      <c r="G20" s="106">
        <f>SUM(G16:G19)</f>
        <v>202944</v>
      </c>
      <c r="H20" s="107">
        <f>SUM(H16:H19)</f>
        <v>2387591</v>
      </c>
    </row>
    <row r="21" spans="1:8" ht="13.5" thickBot="1">
      <c r="A21" s="9" t="s">
        <v>15</v>
      </c>
      <c r="B21" s="68">
        <v>9150</v>
      </c>
      <c r="D21" s="88" t="s">
        <v>42</v>
      </c>
      <c r="E21" s="108">
        <f>E15+E20</f>
        <v>1896771</v>
      </c>
      <c r="F21" s="108">
        <f>F15+F20</f>
        <v>1811681</v>
      </c>
      <c r="G21" s="108">
        <f>G15+G20</f>
        <v>202944</v>
      </c>
      <c r="H21" s="109">
        <f>SUM(E21:G21)</f>
        <v>3911396</v>
      </c>
    </row>
    <row r="22" spans="1:2" ht="13.5" thickBot="1">
      <c r="A22" s="9" t="s">
        <v>16</v>
      </c>
      <c r="B22" s="68">
        <v>1644350</v>
      </c>
    </row>
    <row r="23" spans="1:5" ht="12.75">
      <c r="A23" s="9" t="s">
        <v>17</v>
      </c>
      <c r="B23" s="68">
        <v>2480250</v>
      </c>
      <c r="D23" s="301" t="s">
        <v>47</v>
      </c>
      <c r="E23" s="16" t="s">
        <v>34</v>
      </c>
    </row>
    <row r="24" spans="1:5" ht="13.5" thickBot="1">
      <c r="A24" s="9" t="s">
        <v>18</v>
      </c>
      <c r="B24" s="68">
        <v>621750</v>
      </c>
      <c r="D24" s="302"/>
      <c r="E24" s="26" t="s">
        <v>1</v>
      </c>
    </row>
    <row r="25" spans="1:5" ht="12.75">
      <c r="A25" s="9" t="s">
        <v>19</v>
      </c>
      <c r="B25" s="68">
        <v>3100</v>
      </c>
      <c r="D25" s="18" t="s">
        <v>44</v>
      </c>
      <c r="E25" s="19">
        <f>E21</f>
        <v>1896771</v>
      </c>
    </row>
    <row r="26" spans="1:5" ht="12.75">
      <c r="A26" s="9" t="s">
        <v>125</v>
      </c>
      <c r="B26" s="68">
        <v>365</v>
      </c>
      <c r="D26" s="18" t="s">
        <v>67</v>
      </c>
      <c r="E26" s="19">
        <f>F21</f>
        <v>1811681</v>
      </c>
    </row>
    <row r="27" spans="1:5" ht="13.5" thickBot="1">
      <c r="A27" s="9" t="s">
        <v>20</v>
      </c>
      <c r="B27" s="68">
        <v>72500</v>
      </c>
      <c r="D27" s="37" t="s">
        <v>46</v>
      </c>
      <c r="E27" s="139">
        <f>G21</f>
        <v>202944</v>
      </c>
    </row>
    <row r="28" spans="1:5" ht="13.5" thickBot="1">
      <c r="A28" s="9" t="s">
        <v>21</v>
      </c>
      <c r="B28" s="68">
        <v>22700</v>
      </c>
      <c r="D28" s="31" t="s">
        <v>42</v>
      </c>
      <c r="E28" s="47">
        <f>SUM(E25:E27)</f>
        <v>3911396</v>
      </c>
    </row>
    <row r="29" spans="1:4" ht="13.5" thickBot="1">
      <c r="A29" s="9" t="s">
        <v>22</v>
      </c>
      <c r="B29" s="68">
        <v>381150</v>
      </c>
      <c r="D29" s="38" t="s">
        <v>43</v>
      </c>
    </row>
    <row r="30" spans="1:5" ht="12.75">
      <c r="A30" s="9" t="s">
        <v>23</v>
      </c>
      <c r="B30" s="68">
        <v>6814350</v>
      </c>
      <c r="D30" s="301" t="s">
        <v>71</v>
      </c>
      <c r="E30" s="16" t="s">
        <v>34</v>
      </c>
    </row>
    <row r="31" spans="1:5" ht="13.5" thickBot="1">
      <c r="A31" s="9" t="s">
        <v>24</v>
      </c>
      <c r="B31" s="68">
        <v>19352950</v>
      </c>
      <c r="D31" s="302"/>
      <c r="E31" s="26" t="s">
        <v>1</v>
      </c>
    </row>
    <row r="32" spans="1:5" ht="12.75">
      <c r="A32" s="9" t="s">
        <v>25</v>
      </c>
      <c r="B32" s="68">
        <v>2833000</v>
      </c>
      <c r="D32" s="18" t="s">
        <v>72</v>
      </c>
      <c r="E32" s="19">
        <f>F10</f>
        <v>915271</v>
      </c>
    </row>
    <row r="33" spans="1:5" ht="13.5" thickBot="1">
      <c r="A33" s="9" t="s">
        <v>26</v>
      </c>
      <c r="B33" s="68">
        <v>1284750</v>
      </c>
      <c r="D33" s="18" t="s">
        <v>33</v>
      </c>
      <c r="E33" s="19">
        <f>E10</f>
        <v>2996125</v>
      </c>
    </row>
    <row r="34" spans="1:5" ht="13.5" thickBot="1">
      <c r="A34" s="9" t="s">
        <v>27</v>
      </c>
      <c r="B34" s="68">
        <v>64300</v>
      </c>
      <c r="D34" s="31" t="s">
        <v>42</v>
      </c>
      <c r="E34" s="47">
        <f>SUM(E32:E33)</f>
        <v>3911396</v>
      </c>
    </row>
    <row r="35" spans="1:4" ht="13.5" thickBot="1">
      <c r="A35" s="9" t="s">
        <v>28</v>
      </c>
      <c r="B35" s="68">
        <v>35950</v>
      </c>
      <c r="D35" s="39"/>
    </row>
    <row r="36" spans="1:6" ht="13.5" thickBot="1">
      <c r="A36" s="9" t="s">
        <v>29</v>
      </c>
      <c r="B36" s="68">
        <v>4200</v>
      </c>
      <c r="D36" s="34" t="s">
        <v>60</v>
      </c>
      <c r="E36" s="140"/>
      <c r="F36" s="141"/>
    </row>
    <row r="37" spans="1:6" ht="12.75">
      <c r="A37" s="6" t="s">
        <v>6</v>
      </c>
      <c r="B37" s="69">
        <f>SUM(B13:B36)</f>
        <v>35846775</v>
      </c>
      <c r="D37" s="252" t="s">
        <v>128</v>
      </c>
      <c r="E37" s="253"/>
      <c r="F37" s="254"/>
    </row>
    <row r="38" spans="1:6" ht="13.5" thickBot="1">
      <c r="A38" s="1"/>
      <c r="D38" s="255"/>
      <c r="E38" s="256"/>
      <c r="F38" s="257"/>
    </row>
    <row r="39" spans="1:6" ht="13.5" thickBot="1">
      <c r="A39" s="14" t="s">
        <v>30</v>
      </c>
      <c r="D39" s="255"/>
      <c r="E39" s="256"/>
      <c r="F39" s="257"/>
    </row>
    <row r="40" spans="1:6" ht="12.75">
      <c r="A40" s="1" t="s">
        <v>30</v>
      </c>
      <c r="B40" s="73">
        <v>3911396</v>
      </c>
      <c r="D40" s="255"/>
      <c r="E40" s="256"/>
      <c r="F40" s="257"/>
    </row>
    <row r="41" spans="4:6" ht="12.75">
      <c r="D41" s="258"/>
      <c r="E41" s="259"/>
      <c r="F41" s="260"/>
    </row>
    <row r="42" spans="1:2" ht="12.75">
      <c r="A42" s="1"/>
      <c r="B42" s="68"/>
    </row>
    <row r="43" spans="1:2" ht="13.5" thickBot="1">
      <c r="A43" s="1"/>
      <c r="B43" s="68"/>
    </row>
    <row r="44" spans="1:2" ht="15.75" thickBot="1">
      <c r="A44" s="13" t="s">
        <v>126</v>
      </c>
      <c r="B44" s="12">
        <f>SUM(B10+B37+B40+B46)</f>
        <v>41475681.97</v>
      </c>
    </row>
    <row r="46" spans="1:2" ht="14.25">
      <c r="A46" s="1" t="s">
        <v>31</v>
      </c>
      <c r="B46" s="73">
        <v>81050</v>
      </c>
    </row>
  </sheetData>
  <sheetProtection/>
  <mergeCells count="7">
    <mergeCell ref="D30:D31"/>
    <mergeCell ref="D37:F41"/>
    <mergeCell ref="A1:B2"/>
    <mergeCell ref="D1:D2"/>
    <mergeCell ref="D12:D13"/>
    <mergeCell ref="D23:D24"/>
    <mergeCell ref="F12:F13"/>
  </mergeCells>
  <hyperlinks>
    <hyperlink ref="A5" location="Index!A1" display="Index"/>
  </hyperlinks>
  <printOptions/>
  <pageMargins left="0.75" right="0.75" top="1" bottom="1" header="0.5" footer="0.5"/>
  <pageSetup horizontalDpi="600" verticalDpi="600" orientation="portrait" paperSize="9" scale="75" r:id="rId1"/>
  <ignoredErrors>
    <ignoredError sqref="G4 H15 H20" formula="1"/>
    <ignoredError sqref="E20 G20" formulaRange="1"/>
  </ignoredErrors>
</worksheet>
</file>

<file path=xl/worksheets/sheet34.xml><?xml version="1.0" encoding="utf-8"?>
<worksheet xmlns="http://schemas.openxmlformats.org/spreadsheetml/2006/main" xmlns:r="http://schemas.openxmlformats.org/officeDocument/2006/relationships">
  <dimension ref="A1:H46"/>
  <sheetViews>
    <sheetView zoomScalePageLayoutView="0" workbookViewId="0" topLeftCell="A1">
      <selection activeCell="A4" sqref="A4"/>
    </sheetView>
  </sheetViews>
  <sheetFormatPr defaultColWidth="9.140625" defaultRowHeight="12.75"/>
  <cols>
    <col min="1" max="1" width="31.00390625" style="0" customWidth="1"/>
    <col min="2" max="2" width="12.7109375" style="0" customWidth="1"/>
    <col min="3" max="3" width="4.00390625" style="0" customWidth="1"/>
    <col min="4" max="4" width="20.140625" style="0" customWidth="1"/>
    <col min="5" max="5" width="13.8515625" style="0" customWidth="1"/>
    <col min="6" max="6" width="12.00390625" style="0" customWidth="1"/>
    <col min="7" max="7" width="12.7109375" style="0" customWidth="1"/>
  </cols>
  <sheetData>
    <row r="1" spans="1:7" ht="12.75" customHeight="1">
      <c r="A1" s="261" t="s">
        <v>121</v>
      </c>
      <c r="B1" s="262"/>
      <c r="D1" s="298" t="s">
        <v>134</v>
      </c>
      <c r="E1" s="84" t="s">
        <v>33</v>
      </c>
      <c r="F1" s="84" t="s">
        <v>133</v>
      </c>
      <c r="G1" s="16" t="s">
        <v>34</v>
      </c>
    </row>
    <row r="2" spans="1:7" ht="15.75" customHeight="1" thickBot="1">
      <c r="A2" s="263"/>
      <c r="B2" s="264"/>
      <c r="D2" s="306"/>
      <c r="E2" s="86"/>
      <c r="F2" s="86"/>
      <c r="G2" s="17" t="s">
        <v>1</v>
      </c>
    </row>
    <row r="3" spans="1:7" ht="15">
      <c r="A3" s="28" t="s">
        <v>43</v>
      </c>
      <c r="B3" s="29" t="s">
        <v>0</v>
      </c>
      <c r="D3" s="125" t="s">
        <v>35</v>
      </c>
      <c r="E3" s="89">
        <v>1282835</v>
      </c>
      <c r="F3" s="89">
        <v>392991</v>
      </c>
      <c r="G3" s="90">
        <f>SUM(E3:F3)</f>
        <v>1675826</v>
      </c>
    </row>
    <row r="4" spans="1:7" ht="15" thickBot="1">
      <c r="A4" s="33" t="s">
        <v>177</v>
      </c>
      <c r="B4" s="30" t="s">
        <v>1</v>
      </c>
      <c r="D4" s="119" t="s">
        <v>36</v>
      </c>
      <c r="E4" s="92">
        <f>SUM(E3)</f>
        <v>1282835</v>
      </c>
      <c r="F4" s="92">
        <f>SUM(F3)</f>
        <v>392991</v>
      </c>
      <c r="G4" s="45">
        <f>SUM(G3)</f>
        <v>1675826</v>
      </c>
    </row>
    <row r="5" spans="1:7" ht="13.5" thickBot="1">
      <c r="A5" s="138" t="s">
        <v>137</v>
      </c>
      <c r="B5" s="2"/>
      <c r="D5" s="125" t="s">
        <v>37</v>
      </c>
      <c r="E5" s="89">
        <v>2003503</v>
      </c>
      <c r="F5" s="89">
        <v>380442</v>
      </c>
      <c r="G5" s="90">
        <f>SUM(E5:F5)</f>
        <v>2383945</v>
      </c>
    </row>
    <row r="6" spans="1:7" ht="15.75" thickBot="1">
      <c r="A6" s="13" t="s">
        <v>2</v>
      </c>
      <c r="B6" s="71"/>
      <c r="D6" s="125" t="s">
        <v>38</v>
      </c>
      <c r="E6" s="89">
        <v>155</v>
      </c>
      <c r="F6" s="89">
        <v>0</v>
      </c>
      <c r="G6" s="90">
        <f>SUM(E6:F6)</f>
        <v>155</v>
      </c>
    </row>
    <row r="7" spans="1:7" ht="12.75">
      <c r="A7" s="1" t="s">
        <v>3</v>
      </c>
      <c r="B7" s="72">
        <v>9.77</v>
      </c>
      <c r="D7" s="125" t="s">
        <v>39</v>
      </c>
      <c r="E7" s="89">
        <v>49210</v>
      </c>
      <c r="F7" s="89">
        <v>0</v>
      </c>
      <c r="G7" s="90">
        <f>SUM(E7:F7)</f>
        <v>49210</v>
      </c>
    </row>
    <row r="8" spans="1:7" ht="12.75">
      <c r="A8" s="1" t="s">
        <v>4</v>
      </c>
      <c r="B8" s="72">
        <v>28.72</v>
      </c>
      <c r="D8" s="125" t="s">
        <v>40</v>
      </c>
      <c r="E8" s="89">
        <v>218255</v>
      </c>
      <c r="F8" s="89">
        <v>131548</v>
      </c>
      <c r="G8" s="90">
        <f>SUM(E8:F8)</f>
        <v>349803</v>
      </c>
    </row>
    <row r="9" spans="1:7" ht="12.75">
      <c r="A9" s="1" t="s">
        <v>5</v>
      </c>
      <c r="B9" s="73">
        <v>1739950</v>
      </c>
      <c r="D9" s="119" t="s">
        <v>41</v>
      </c>
      <c r="E9" s="92">
        <f>SUM(E5:E8)</f>
        <v>2271123</v>
      </c>
      <c r="F9" s="92">
        <f>SUM(F5:F8)</f>
        <v>511990</v>
      </c>
      <c r="G9" s="45">
        <f>SUM(G5:G8)</f>
        <v>2783113</v>
      </c>
    </row>
    <row r="10" spans="1:7" ht="13.5" thickBot="1">
      <c r="A10" s="6" t="s">
        <v>6</v>
      </c>
      <c r="B10" s="69">
        <f>SUM(B7:B9)</f>
        <v>1739988.49</v>
      </c>
      <c r="D10" s="126" t="s">
        <v>42</v>
      </c>
      <c r="E10" s="93">
        <f>E4+E9</f>
        <v>3553958</v>
      </c>
      <c r="F10" s="93">
        <f>F4+F9</f>
        <v>904981</v>
      </c>
      <c r="G10" s="94">
        <f>G4+G9</f>
        <v>4458939</v>
      </c>
    </row>
    <row r="11" spans="1:7" ht="13.5" thickBot="1">
      <c r="A11" s="74"/>
      <c r="B11" s="75"/>
      <c r="D11" s="127"/>
      <c r="E11" s="49"/>
      <c r="F11" s="49"/>
      <c r="G11" s="50"/>
    </row>
    <row r="12" spans="1:8" ht="15.75" customHeight="1" thickBot="1">
      <c r="A12" s="13" t="s">
        <v>7</v>
      </c>
      <c r="B12" s="76"/>
      <c r="D12" s="298" t="s">
        <v>112</v>
      </c>
      <c r="E12" s="99" t="s">
        <v>44</v>
      </c>
      <c r="F12" s="296" t="s">
        <v>45</v>
      </c>
      <c r="G12" s="99" t="s">
        <v>46</v>
      </c>
      <c r="H12" s="100" t="s">
        <v>34</v>
      </c>
    </row>
    <row r="13" spans="1:8" ht="13.5" thickBot="1">
      <c r="A13" s="9" t="s">
        <v>124</v>
      </c>
      <c r="B13" s="73">
        <v>850</v>
      </c>
      <c r="D13" s="306"/>
      <c r="E13" s="102"/>
      <c r="F13" s="307"/>
      <c r="G13" s="117"/>
      <c r="H13" s="110" t="s">
        <v>1</v>
      </c>
    </row>
    <row r="14" spans="1:8" ht="12.75">
      <c r="A14" s="9" t="s">
        <v>8</v>
      </c>
      <c r="B14" s="73">
        <v>7800</v>
      </c>
      <c r="D14" s="125" t="s">
        <v>35</v>
      </c>
      <c r="E14" s="104">
        <v>0</v>
      </c>
      <c r="F14" s="104">
        <v>1675826</v>
      </c>
      <c r="G14" s="104">
        <v>0</v>
      </c>
      <c r="H14" s="105">
        <f>SUM(E14:G14)</f>
        <v>1675826</v>
      </c>
    </row>
    <row r="15" spans="1:8" ht="12.75" customHeight="1">
      <c r="A15" s="9" t="s">
        <v>9</v>
      </c>
      <c r="B15" s="73">
        <v>30250</v>
      </c>
      <c r="D15" s="119" t="s">
        <v>36</v>
      </c>
      <c r="E15" s="106">
        <v>0</v>
      </c>
      <c r="F15" s="106">
        <f>SUM(F14)</f>
        <v>1675826</v>
      </c>
      <c r="G15" s="106">
        <v>0</v>
      </c>
      <c r="H15" s="107">
        <f>SUM(H14)</f>
        <v>1675826</v>
      </c>
    </row>
    <row r="16" spans="1:8" ht="12.75">
      <c r="A16" s="9" t="s">
        <v>10</v>
      </c>
      <c r="B16" s="73">
        <v>47500</v>
      </c>
      <c r="D16" s="125" t="s">
        <v>37</v>
      </c>
      <c r="E16" s="104">
        <v>2268906</v>
      </c>
      <c r="F16" s="104">
        <v>115039</v>
      </c>
      <c r="G16" s="104">
        <v>0</v>
      </c>
      <c r="H16" s="105">
        <f>SUM(E16:G16)</f>
        <v>2383945</v>
      </c>
    </row>
    <row r="17" spans="1:8" ht="12.75">
      <c r="A17" s="9" t="s">
        <v>11</v>
      </c>
      <c r="B17" s="73">
        <v>17250</v>
      </c>
      <c r="D17" s="125" t="s">
        <v>38</v>
      </c>
      <c r="E17" s="104">
        <v>0</v>
      </c>
      <c r="F17" s="104">
        <v>155</v>
      </c>
      <c r="G17" s="104">
        <v>0</v>
      </c>
      <c r="H17" s="105">
        <f>SUM(E17:G17)</f>
        <v>155</v>
      </c>
    </row>
    <row r="18" spans="1:8" ht="12.75">
      <c r="A18" s="9" t="s">
        <v>12</v>
      </c>
      <c r="B18" s="73">
        <v>119950</v>
      </c>
      <c r="D18" s="125" t="s">
        <v>39</v>
      </c>
      <c r="E18" s="104">
        <v>0</v>
      </c>
      <c r="F18" s="104">
        <v>47040</v>
      </c>
      <c r="G18" s="104">
        <v>2170</v>
      </c>
      <c r="H18" s="105">
        <f>SUM(E18:G18)</f>
        <v>49210</v>
      </c>
    </row>
    <row r="19" spans="1:8" ht="12.75">
      <c r="A19" s="9" t="s">
        <v>13</v>
      </c>
      <c r="B19" s="73">
        <v>25</v>
      </c>
      <c r="D19" s="125" t="s">
        <v>40</v>
      </c>
      <c r="E19" s="104">
        <v>0</v>
      </c>
      <c r="F19" s="104">
        <v>133734</v>
      </c>
      <c r="G19" s="104">
        <v>216069</v>
      </c>
      <c r="H19" s="105">
        <f>SUM(E19:G19)</f>
        <v>349803</v>
      </c>
    </row>
    <row r="20" spans="1:8" ht="12.75">
      <c r="A20" s="9" t="s">
        <v>14</v>
      </c>
      <c r="B20" s="73">
        <v>24400</v>
      </c>
      <c r="D20" s="119" t="s">
        <v>41</v>
      </c>
      <c r="E20" s="106">
        <f>SUM(E16:E19)</f>
        <v>2268906</v>
      </c>
      <c r="F20" s="106">
        <f>SUM(F16:F19)</f>
        <v>295968</v>
      </c>
      <c r="G20" s="106">
        <f>SUM(G16:G19)</f>
        <v>218239</v>
      </c>
      <c r="H20" s="107">
        <f>SUM(H16:H19)</f>
        <v>2783113</v>
      </c>
    </row>
    <row r="21" spans="1:8" ht="13.5" thickBot="1">
      <c r="A21" s="9" t="s">
        <v>15</v>
      </c>
      <c r="B21" s="73">
        <v>4000</v>
      </c>
      <c r="D21" s="126" t="s">
        <v>42</v>
      </c>
      <c r="E21" s="108">
        <f>E15+E20</f>
        <v>2268906</v>
      </c>
      <c r="F21" s="108">
        <f>F15+F20</f>
        <v>1971794</v>
      </c>
      <c r="G21" s="108">
        <f>G15+G20</f>
        <v>218239</v>
      </c>
      <c r="H21" s="109">
        <f>SUM(E21:G21)</f>
        <v>4458939</v>
      </c>
    </row>
    <row r="22" spans="1:4" ht="13.5" thickBot="1">
      <c r="A22" s="9" t="s">
        <v>16</v>
      </c>
      <c r="B22" s="73">
        <v>1696550</v>
      </c>
      <c r="D22" s="124"/>
    </row>
    <row r="23" spans="1:5" ht="12.75">
      <c r="A23" s="9" t="s">
        <v>17</v>
      </c>
      <c r="B23" s="73">
        <v>2731850</v>
      </c>
      <c r="D23" s="301" t="s">
        <v>47</v>
      </c>
      <c r="E23" s="16" t="s">
        <v>34</v>
      </c>
    </row>
    <row r="24" spans="1:5" ht="13.5" thickBot="1">
      <c r="A24" s="9" t="s">
        <v>18</v>
      </c>
      <c r="B24" s="73">
        <v>865500</v>
      </c>
      <c r="D24" s="302"/>
      <c r="E24" s="26" t="s">
        <v>1</v>
      </c>
    </row>
    <row r="25" spans="1:5" ht="12.75">
      <c r="A25" s="9" t="s">
        <v>19</v>
      </c>
      <c r="B25" s="73">
        <v>3300</v>
      </c>
      <c r="D25" s="118" t="s">
        <v>44</v>
      </c>
      <c r="E25" s="19">
        <f>E21</f>
        <v>2268906</v>
      </c>
    </row>
    <row r="26" spans="1:5" ht="12.75">
      <c r="A26" s="9" t="s">
        <v>125</v>
      </c>
      <c r="B26" s="73">
        <v>350</v>
      </c>
      <c r="D26" s="118" t="s">
        <v>67</v>
      </c>
      <c r="E26" s="19">
        <f>F21</f>
        <v>1971794</v>
      </c>
    </row>
    <row r="27" spans="1:5" ht="13.5" thickBot="1">
      <c r="A27" s="9" t="s">
        <v>20</v>
      </c>
      <c r="B27" s="73">
        <v>203700</v>
      </c>
      <c r="D27" s="123" t="s">
        <v>46</v>
      </c>
      <c r="E27" s="139">
        <f>G21</f>
        <v>218239</v>
      </c>
    </row>
    <row r="28" spans="1:5" ht="13.5" thickBot="1">
      <c r="A28" s="9" t="s">
        <v>21</v>
      </c>
      <c r="B28" s="73">
        <v>25100</v>
      </c>
      <c r="D28" s="121" t="s">
        <v>42</v>
      </c>
      <c r="E28" s="47">
        <f>SUM(E25:E27)</f>
        <v>4458939</v>
      </c>
    </row>
    <row r="29" spans="1:5" ht="13.5" thickBot="1">
      <c r="A29" s="9" t="s">
        <v>22</v>
      </c>
      <c r="B29" s="73">
        <v>515950</v>
      </c>
      <c r="D29" s="122" t="s">
        <v>43</v>
      </c>
      <c r="E29" s="91"/>
    </row>
    <row r="30" spans="1:5" ht="12.75">
      <c r="A30" s="9" t="s">
        <v>23</v>
      </c>
      <c r="B30" s="73">
        <v>8025600</v>
      </c>
      <c r="D30" s="301" t="s">
        <v>71</v>
      </c>
      <c r="E30" s="16" t="s">
        <v>34</v>
      </c>
    </row>
    <row r="31" spans="1:5" ht="13.5" thickBot="1">
      <c r="A31" s="9" t="s">
        <v>24</v>
      </c>
      <c r="B31" s="73">
        <v>18531800</v>
      </c>
      <c r="D31" s="302"/>
      <c r="E31" s="26" t="s">
        <v>1</v>
      </c>
    </row>
    <row r="32" spans="1:5" ht="12.75">
      <c r="A32" s="9" t="s">
        <v>25</v>
      </c>
      <c r="B32" s="73">
        <v>2358100</v>
      </c>
      <c r="D32" s="18" t="s">
        <v>72</v>
      </c>
      <c r="E32" s="19">
        <f>F10</f>
        <v>904981</v>
      </c>
    </row>
    <row r="33" spans="1:5" ht="13.5" thickBot="1">
      <c r="A33" s="9" t="s">
        <v>26</v>
      </c>
      <c r="B33" s="73">
        <v>1575650</v>
      </c>
      <c r="D33" s="18" t="s">
        <v>33</v>
      </c>
      <c r="E33" s="19">
        <f>E10</f>
        <v>3553958</v>
      </c>
    </row>
    <row r="34" spans="1:5" ht="13.5" thickBot="1">
      <c r="A34" s="9" t="s">
        <v>27</v>
      </c>
      <c r="B34" s="73">
        <v>61300</v>
      </c>
      <c r="D34" s="31" t="s">
        <v>42</v>
      </c>
      <c r="E34" s="47">
        <f>SUM(E32:E33)</f>
        <v>4458939</v>
      </c>
    </row>
    <row r="35" spans="1:4" ht="13.5" thickBot="1">
      <c r="A35" s="9" t="s">
        <v>28</v>
      </c>
      <c r="B35" s="73">
        <v>59350</v>
      </c>
      <c r="D35" s="39"/>
    </row>
    <row r="36" spans="1:6" ht="13.5" thickBot="1">
      <c r="A36" s="9" t="s">
        <v>127</v>
      </c>
      <c r="B36" s="73">
        <v>10</v>
      </c>
      <c r="D36" s="34" t="s">
        <v>60</v>
      </c>
      <c r="E36" s="35"/>
      <c r="F36" s="36"/>
    </row>
    <row r="37" spans="1:6" ht="12.75">
      <c r="A37" s="9" t="s">
        <v>29</v>
      </c>
      <c r="B37" s="73">
        <v>3700</v>
      </c>
      <c r="D37" s="252" t="s">
        <v>129</v>
      </c>
      <c r="E37" s="253"/>
      <c r="F37" s="254"/>
    </row>
    <row r="38" spans="1:6" ht="12.75">
      <c r="A38" s="6" t="s">
        <v>6</v>
      </c>
      <c r="B38" s="69">
        <f>SUM(B13:B37)</f>
        <v>36909835</v>
      </c>
      <c r="D38" s="255"/>
      <c r="E38" s="256"/>
      <c r="F38" s="257"/>
    </row>
    <row r="39" spans="1:6" ht="13.5" thickBot="1">
      <c r="A39" s="74"/>
      <c r="B39" s="75"/>
      <c r="D39" s="255"/>
      <c r="E39" s="256"/>
      <c r="F39" s="257"/>
    </row>
    <row r="40" spans="1:6" ht="15.75" thickBot="1">
      <c r="A40" s="13" t="s">
        <v>30</v>
      </c>
      <c r="B40" s="71"/>
      <c r="D40" s="255"/>
      <c r="E40" s="256"/>
      <c r="F40" s="257"/>
    </row>
    <row r="41" spans="1:6" ht="12.75">
      <c r="A41" s="1" t="s">
        <v>30</v>
      </c>
      <c r="B41" s="73">
        <v>4458939</v>
      </c>
      <c r="D41" s="258"/>
      <c r="E41" s="259"/>
      <c r="F41" s="260"/>
    </row>
    <row r="43" spans="1:2" ht="13.5" thickBot="1">
      <c r="A43" s="77"/>
      <c r="B43" s="76"/>
    </row>
    <row r="44" spans="1:2" ht="15.75" thickBot="1">
      <c r="A44" s="13" t="s">
        <v>126</v>
      </c>
      <c r="B44" s="69">
        <f>SUM(B10+B38+B41+B46)</f>
        <v>43182262.49</v>
      </c>
    </row>
    <row r="46" spans="1:2" ht="14.25">
      <c r="A46" s="1" t="s">
        <v>31</v>
      </c>
      <c r="B46" s="73">
        <v>73500</v>
      </c>
    </row>
  </sheetData>
  <sheetProtection/>
  <mergeCells count="7">
    <mergeCell ref="D30:D31"/>
    <mergeCell ref="D37:F41"/>
    <mergeCell ref="A1:B2"/>
    <mergeCell ref="D1:D2"/>
    <mergeCell ref="D12:D13"/>
    <mergeCell ref="D23:D24"/>
    <mergeCell ref="F12:F13"/>
  </mergeCells>
  <hyperlinks>
    <hyperlink ref="A5" location="Index!A1" display="Index"/>
  </hyperlinks>
  <printOptions/>
  <pageMargins left="0.75" right="0.75" top="1" bottom="1" header="0.5" footer="0.5"/>
  <pageSetup horizontalDpi="600" verticalDpi="600" orientation="portrait" paperSize="9" scale="75" r:id="rId1"/>
  <ignoredErrors>
    <ignoredError sqref="G4 H15 H20" formula="1"/>
    <ignoredError sqref="G20 E20" formulaRange="1"/>
  </ignoredErrors>
</worksheet>
</file>

<file path=xl/worksheets/sheet35.xml><?xml version="1.0" encoding="utf-8"?>
<worksheet xmlns="http://schemas.openxmlformats.org/spreadsheetml/2006/main" xmlns:r="http://schemas.openxmlformats.org/officeDocument/2006/relationships">
  <dimension ref="A1:H45"/>
  <sheetViews>
    <sheetView zoomScalePageLayoutView="0" workbookViewId="0" topLeftCell="A1">
      <selection activeCell="A1" sqref="A1:B44"/>
    </sheetView>
  </sheetViews>
  <sheetFormatPr defaultColWidth="9.140625" defaultRowHeight="12.75"/>
  <cols>
    <col min="1" max="1" width="31.00390625" style="0" customWidth="1"/>
    <col min="2" max="2" width="14.28125" style="0" customWidth="1"/>
    <col min="3" max="3" width="4.28125" style="0" customWidth="1"/>
    <col min="4" max="4" width="20.421875" style="98" customWidth="1"/>
    <col min="5" max="5" width="13.00390625" style="0" customWidth="1"/>
    <col min="6" max="6" width="11.7109375" style="0" customWidth="1"/>
    <col min="7" max="7" width="11.140625" style="0" customWidth="1"/>
    <col min="8" max="8" width="10.28125" style="0" customWidth="1"/>
  </cols>
  <sheetData>
    <row r="1" spans="1:7" ht="12.75" customHeight="1">
      <c r="A1" s="261" t="s">
        <v>122</v>
      </c>
      <c r="B1" s="262"/>
      <c r="D1" s="287" t="s">
        <v>134</v>
      </c>
      <c r="E1" s="84" t="s">
        <v>33</v>
      </c>
      <c r="F1" s="84" t="s">
        <v>133</v>
      </c>
      <c r="G1" s="16" t="s">
        <v>34</v>
      </c>
    </row>
    <row r="2" spans="1:7" ht="15.75" customHeight="1" thickBot="1">
      <c r="A2" s="263"/>
      <c r="B2" s="264"/>
      <c r="D2" s="305"/>
      <c r="E2" s="86"/>
      <c r="F2" s="86"/>
      <c r="G2" s="17" t="s">
        <v>1</v>
      </c>
    </row>
    <row r="3" spans="1:7" ht="15">
      <c r="A3" s="28" t="s">
        <v>43</v>
      </c>
      <c r="B3" s="29" t="s">
        <v>0</v>
      </c>
      <c r="D3" s="128" t="s">
        <v>35</v>
      </c>
      <c r="E3" s="89">
        <v>1825204</v>
      </c>
      <c r="F3" s="89">
        <v>474966</v>
      </c>
      <c r="G3" s="90">
        <f>SUM(E3:F3)</f>
        <v>2300170</v>
      </c>
    </row>
    <row r="4" spans="1:7" ht="15" thickBot="1">
      <c r="A4" s="33" t="s">
        <v>177</v>
      </c>
      <c r="B4" s="30" t="s">
        <v>1</v>
      </c>
      <c r="D4" s="129" t="s">
        <v>36</v>
      </c>
      <c r="E4" s="92">
        <f>SUM(E3)</f>
        <v>1825204</v>
      </c>
      <c r="F4" s="92">
        <f>SUM(F3)</f>
        <v>474966</v>
      </c>
      <c r="G4" s="45">
        <f>SUM(G3)</f>
        <v>2300170</v>
      </c>
    </row>
    <row r="5" spans="1:7" ht="13.5" thickBot="1">
      <c r="A5" s="138" t="s">
        <v>137</v>
      </c>
      <c r="B5" s="2"/>
      <c r="D5" s="128" t="s">
        <v>37</v>
      </c>
      <c r="E5" s="89">
        <v>2188142</v>
      </c>
      <c r="F5" s="89">
        <v>264665</v>
      </c>
      <c r="G5" s="90">
        <f>SUM(E5:F5)</f>
        <v>2452807</v>
      </c>
    </row>
    <row r="6" spans="1:7" ht="15.75" thickBot="1">
      <c r="A6" s="13" t="s">
        <v>2</v>
      </c>
      <c r="D6" s="128" t="s">
        <v>38</v>
      </c>
      <c r="E6" s="89">
        <v>984</v>
      </c>
      <c r="F6" s="89">
        <v>0</v>
      </c>
      <c r="G6" s="90">
        <f>SUM(E6:F6)</f>
        <v>984</v>
      </c>
    </row>
    <row r="7" spans="1:7" ht="12.75">
      <c r="A7" s="1" t="s">
        <v>3</v>
      </c>
      <c r="B7" s="239">
        <v>9.305</v>
      </c>
      <c r="D7" s="128" t="s">
        <v>39</v>
      </c>
      <c r="E7" s="89">
        <v>48454</v>
      </c>
      <c r="F7" s="89">
        <v>0</v>
      </c>
      <c r="G7" s="90">
        <f>SUM(E7:F7)</f>
        <v>48454</v>
      </c>
    </row>
    <row r="8" spans="1:7" ht="12.75">
      <c r="A8" s="1" t="s">
        <v>4</v>
      </c>
      <c r="B8" s="240">
        <v>29.9317</v>
      </c>
      <c r="D8" s="128" t="s">
        <v>40</v>
      </c>
      <c r="E8" s="89">
        <v>304302</v>
      </c>
      <c r="F8" s="89">
        <v>73195</v>
      </c>
      <c r="G8" s="90">
        <f>SUM(E8:F8)</f>
        <v>377497</v>
      </c>
    </row>
    <row r="9" spans="1:7" ht="12.75">
      <c r="A9" s="1" t="s">
        <v>5</v>
      </c>
      <c r="B9" s="79">
        <v>1946900</v>
      </c>
      <c r="D9" s="129" t="s">
        <v>41</v>
      </c>
      <c r="E9" s="92">
        <f>SUM(E5:E8)</f>
        <v>2541882</v>
      </c>
      <c r="F9" s="92">
        <f>SUM(F5:F8)</f>
        <v>337860</v>
      </c>
      <c r="G9" s="45">
        <f>SUM(G5:G8)</f>
        <v>2879742</v>
      </c>
    </row>
    <row r="10" spans="1:7" ht="13.5" thickBot="1">
      <c r="A10" s="6" t="s">
        <v>6</v>
      </c>
      <c r="B10" s="80">
        <f>SUM(B7:B9)+1</f>
        <v>1946940.2367</v>
      </c>
      <c r="D10" s="130" t="s">
        <v>42</v>
      </c>
      <c r="E10" s="93">
        <f>E4+E9</f>
        <v>4367086</v>
      </c>
      <c r="F10" s="93">
        <f>F4+F9</f>
        <v>812826</v>
      </c>
      <c r="G10" s="94">
        <f>G4+G9</f>
        <v>5179912</v>
      </c>
    </row>
    <row r="11" spans="1:7" ht="13.5" thickBot="1">
      <c r="A11" s="74"/>
      <c r="B11" s="81"/>
      <c r="D11" s="131"/>
      <c r="E11" s="49"/>
      <c r="F11" s="49"/>
      <c r="G11" s="50"/>
    </row>
    <row r="12" spans="1:8" ht="15.75" customHeight="1" thickBot="1">
      <c r="A12" s="13" t="s">
        <v>7</v>
      </c>
      <c r="B12" s="81"/>
      <c r="D12" s="287" t="s">
        <v>112</v>
      </c>
      <c r="E12" s="99" t="s">
        <v>44</v>
      </c>
      <c r="F12" s="296" t="s">
        <v>45</v>
      </c>
      <c r="G12" s="99" t="s">
        <v>46</v>
      </c>
      <c r="H12" s="100" t="s">
        <v>34</v>
      </c>
    </row>
    <row r="13" spans="1:8" ht="13.5" thickBot="1">
      <c r="A13" s="9" t="s">
        <v>124</v>
      </c>
      <c r="B13" s="82">
        <v>980</v>
      </c>
      <c r="D13" s="305"/>
      <c r="E13" s="102"/>
      <c r="F13" s="307"/>
      <c r="G13" s="117"/>
      <c r="H13" s="110" t="s">
        <v>1</v>
      </c>
    </row>
    <row r="14" spans="1:8" ht="12.75">
      <c r="A14" s="9" t="s">
        <v>8</v>
      </c>
      <c r="B14" s="79">
        <v>10940</v>
      </c>
      <c r="D14" s="128" t="s">
        <v>35</v>
      </c>
      <c r="E14" s="104">
        <v>0</v>
      </c>
      <c r="F14" s="104">
        <v>2300170</v>
      </c>
      <c r="G14" s="104">
        <v>0</v>
      </c>
      <c r="H14" s="105">
        <v>2300170</v>
      </c>
    </row>
    <row r="15" spans="1:8" ht="12.75" customHeight="1">
      <c r="A15" s="9" t="s">
        <v>9</v>
      </c>
      <c r="B15" s="79">
        <v>37300</v>
      </c>
      <c r="D15" s="129" t="s">
        <v>36</v>
      </c>
      <c r="E15" s="106">
        <v>0</v>
      </c>
      <c r="F15" s="106">
        <f>SUM(F14)</f>
        <v>2300170</v>
      </c>
      <c r="G15" s="106">
        <v>0</v>
      </c>
      <c r="H15" s="107">
        <f>SUM(H14)</f>
        <v>2300170</v>
      </c>
    </row>
    <row r="16" spans="1:8" ht="12.75">
      <c r="A16" s="9" t="s">
        <v>10</v>
      </c>
      <c r="B16" s="79">
        <v>56550</v>
      </c>
      <c r="D16" s="128" t="s">
        <v>37</v>
      </c>
      <c r="E16" s="104">
        <v>2351021</v>
      </c>
      <c r="F16" s="104">
        <v>101786</v>
      </c>
      <c r="G16" s="104">
        <v>0</v>
      </c>
      <c r="H16" s="105">
        <f>SUM(E16:G16)</f>
        <v>2452807</v>
      </c>
    </row>
    <row r="17" spans="1:8" ht="12.75">
      <c r="A17" s="9" t="s">
        <v>11</v>
      </c>
      <c r="B17" s="79">
        <v>14770</v>
      </c>
      <c r="D17" s="128" t="s">
        <v>38</v>
      </c>
      <c r="E17" s="104">
        <v>0</v>
      </c>
      <c r="F17" s="104">
        <v>984</v>
      </c>
      <c r="G17" s="104">
        <v>0</v>
      </c>
      <c r="H17" s="105">
        <f>SUM(E17:G17)</f>
        <v>984</v>
      </c>
    </row>
    <row r="18" spans="1:8" ht="12.75">
      <c r="A18" s="9" t="s">
        <v>12</v>
      </c>
      <c r="B18" s="79">
        <v>89200</v>
      </c>
      <c r="D18" s="128" t="s">
        <v>39</v>
      </c>
      <c r="E18" s="104">
        <v>0</v>
      </c>
      <c r="F18" s="104">
        <v>45666</v>
      </c>
      <c r="G18" s="104">
        <v>2788</v>
      </c>
      <c r="H18" s="105">
        <f>SUM(E18:G18)</f>
        <v>48454</v>
      </c>
    </row>
    <row r="19" spans="1:8" ht="12.75">
      <c r="A19" s="9" t="s">
        <v>13</v>
      </c>
      <c r="B19" s="82">
        <v>320</v>
      </c>
      <c r="D19" s="128" t="s">
        <v>40</v>
      </c>
      <c r="E19" s="104">
        <v>0</v>
      </c>
      <c r="F19" s="104">
        <v>127949</v>
      </c>
      <c r="G19" s="104">
        <v>249548</v>
      </c>
      <c r="H19" s="105">
        <f>SUM(E19:G19)</f>
        <v>377497</v>
      </c>
    </row>
    <row r="20" spans="1:8" ht="12.75">
      <c r="A20" s="9" t="s">
        <v>14</v>
      </c>
      <c r="B20" s="79">
        <v>24720</v>
      </c>
      <c r="D20" s="129" t="s">
        <v>41</v>
      </c>
      <c r="E20" s="106">
        <f>SUM(E16:E19)</f>
        <v>2351021</v>
      </c>
      <c r="F20" s="106">
        <f>SUM(F16:F19)</f>
        <v>276385</v>
      </c>
      <c r="G20" s="106">
        <f>SUM(G16:G19)</f>
        <v>252336</v>
      </c>
      <c r="H20" s="107">
        <f>SUM(H16:H19)</f>
        <v>2879742</v>
      </c>
    </row>
    <row r="21" spans="1:8" ht="13.5" thickBot="1">
      <c r="A21" s="9" t="s">
        <v>15</v>
      </c>
      <c r="B21" s="79">
        <v>21920</v>
      </c>
      <c r="D21" s="130" t="s">
        <v>42</v>
      </c>
      <c r="E21" s="108">
        <f>E15+E20</f>
        <v>2351021</v>
      </c>
      <c r="F21" s="108">
        <f>F15+F20</f>
        <v>2576555</v>
      </c>
      <c r="G21" s="108">
        <f>G15+G20</f>
        <v>252336</v>
      </c>
      <c r="H21" s="109">
        <f>SUM(E21:G21)</f>
        <v>5179912</v>
      </c>
    </row>
    <row r="22" spans="1:2" ht="13.5" thickBot="1">
      <c r="A22" s="9" t="s">
        <v>16</v>
      </c>
      <c r="B22" s="79">
        <v>1652000</v>
      </c>
    </row>
    <row r="23" spans="1:5" ht="12.75">
      <c r="A23" s="9" t="s">
        <v>17</v>
      </c>
      <c r="B23" s="79">
        <v>2557120</v>
      </c>
      <c r="D23" s="265" t="s">
        <v>47</v>
      </c>
      <c r="E23" s="16" t="s">
        <v>34</v>
      </c>
    </row>
    <row r="24" spans="1:5" ht="13.5" thickBot="1">
      <c r="A24" s="9" t="s">
        <v>18</v>
      </c>
      <c r="B24" s="79">
        <f>671500+59390</f>
        <v>730890</v>
      </c>
      <c r="D24" s="266"/>
      <c r="E24" s="26" t="s">
        <v>1</v>
      </c>
    </row>
    <row r="25" spans="1:5" ht="12.75">
      <c r="A25" s="9" t="s">
        <v>19</v>
      </c>
      <c r="B25" s="79">
        <v>5000</v>
      </c>
      <c r="D25" s="132" t="s">
        <v>44</v>
      </c>
      <c r="E25" s="19">
        <f>E21</f>
        <v>2351021</v>
      </c>
    </row>
    <row r="26" spans="1:5" ht="12.75">
      <c r="A26" s="9" t="s">
        <v>125</v>
      </c>
      <c r="B26" s="82">
        <v>0</v>
      </c>
      <c r="D26" s="132" t="s">
        <v>67</v>
      </c>
      <c r="E26" s="19">
        <f>F21</f>
        <v>2576555</v>
      </c>
    </row>
    <row r="27" spans="1:5" ht="13.5" thickBot="1">
      <c r="A27" s="9" t="s">
        <v>20</v>
      </c>
      <c r="B27" s="79">
        <v>173400</v>
      </c>
      <c r="D27" s="133" t="s">
        <v>46</v>
      </c>
      <c r="E27" s="139">
        <f>G21</f>
        <v>252336</v>
      </c>
    </row>
    <row r="28" spans="1:5" ht="13.5" thickBot="1">
      <c r="A28" s="9" t="s">
        <v>21</v>
      </c>
      <c r="B28" s="79">
        <v>25910</v>
      </c>
      <c r="D28" s="134" t="s">
        <v>42</v>
      </c>
      <c r="E28" s="47">
        <f>SUM(E25:E27)</f>
        <v>5179912</v>
      </c>
    </row>
    <row r="29" spans="1:4" ht="13.5" thickBot="1">
      <c r="A29" s="9" t="s">
        <v>22</v>
      </c>
      <c r="B29" s="79">
        <v>608770</v>
      </c>
      <c r="D29" s="135" t="s">
        <v>43</v>
      </c>
    </row>
    <row r="30" spans="1:5" ht="12.75">
      <c r="A30" s="9" t="s">
        <v>23</v>
      </c>
      <c r="B30" s="79">
        <v>9267560</v>
      </c>
      <c r="D30" s="265" t="s">
        <v>71</v>
      </c>
      <c r="E30" s="16" t="s">
        <v>34</v>
      </c>
    </row>
    <row r="31" spans="1:5" ht="13.5" thickBot="1">
      <c r="A31" s="9" t="s">
        <v>24</v>
      </c>
      <c r="B31" s="79">
        <v>20519930</v>
      </c>
      <c r="D31" s="266"/>
      <c r="E31" s="26" t="s">
        <v>1</v>
      </c>
    </row>
    <row r="32" spans="1:5" ht="12.75">
      <c r="A32" s="9" t="s">
        <v>25</v>
      </c>
      <c r="B32" s="79">
        <v>3767700</v>
      </c>
      <c r="D32" s="132" t="s">
        <v>72</v>
      </c>
      <c r="E32" s="95">
        <f>F10</f>
        <v>812826</v>
      </c>
    </row>
    <row r="33" spans="1:5" ht="13.5" thickBot="1">
      <c r="A33" s="9" t="s">
        <v>26</v>
      </c>
      <c r="B33" s="79">
        <v>2207190</v>
      </c>
      <c r="D33" s="132" t="s">
        <v>33</v>
      </c>
      <c r="E33" s="20">
        <f>E10</f>
        <v>4367086</v>
      </c>
    </row>
    <row r="34" spans="1:5" ht="13.5" thickBot="1">
      <c r="A34" s="9" t="s">
        <v>27</v>
      </c>
      <c r="B34" s="79">
        <v>68960</v>
      </c>
      <c r="D34" s="134" t="s">
        <v>42</v>
      </c>
      <c r="E34" s="32">
        <f>SUM(E32:E33)</f>
        <v>5179912</v>
      </c>
    </row>
    <row r="35" spans="1:4" ht="13.5" thickBot="1">
      <c r="A35" s="9" t="s">
        <v>28</v>
      </c>
      <c r="B35" s="79">
        <v>48400</v>
      </c>
      <c r="D35" s="136"/>
    </row>
    <row r="36" spans="1:6" ht="13.5" thickBot="1">
      <c r="A36" s="9" t="s">
        <v>127</v>
      </c>
      <c r="B36" s="82">
        <v>0</v>
      </c>
      <c r="D36" s="137" t="s">
        <v>60</v>
      </c>
      <c r="E36" s="35"/>
      <c r="F36" s="36"/>
    </row>
    <row r="37" spans="1:6" ht="12.75">
      <c r="A37" s="9" t="s">
        <v>29</v>
      </c>
      <c r="B37" s="79">
        <v>4850</v>
      </c>
      <c r="D37" s="252" t="s">
        <v>130</v>
      </c>
      <c r="E37" s="253"/>
      <c r="F37" s="254"/>
    </row>
    <row r="38" spans="1:6" ht="12.75">
      <c r="A38" s="6" t="s">
        <v>6</v>
      </c>
      <c r="B38" s="238">
        <f>SUM(B13:B37)</f>
        <v>41894380</v>
      </c>
      <c r="D38" s="255"/>
      <c r="E38" s="256"/>
      <c r="F38" s="257"/>
    </row>
    <row r="39" spans="1:6" ht="13.5" thickBot="1">
      <c r="A39" s="6"/>
      <c r="B39" s="80"/>
      <c r="D39" s="255"/>
      <c r="E39" s="256"/>
      <c r="F39" s="257"/>
    </row>
    <row r="40" spans="1:6" ht="15.75" thickBot="1">
      <c r="A40" s="13" t="s">
        <v>30</v>
      </c>
      <c r="B40" s="78"/>
      <c r="D40" s="255"/>
      <c r="E40" s="256"/>
      <c r="F40" s="257"/>
    </row>
    <row r="41" spans="1:6" ht="12.75">
      <c r="A41" s="1" t="s">
        <v>30</v>
      </c>
      <c r="B41" s="238">
        <v>5179900</v>
      </c>
      <c r="D41" s="258"/>
      <c r="E41" s="259"/>
      <c r="F41" s="260"/>
    </row>
    <row r="42" spans="1:2" ht="12.75">
      <c r="A42" s="1" t="s">
        <v>251</v>
      </c>
      <c r="B42" s="238">
        <v>63260</v>
      </c>
    </row>
    <row r="43" spans="1:2" ht="13.5" thickBot="1">
      <c r="A43" s="77"/>
      <c r="B43" s="78"/>
    </row>
    <row r="44" spans="1:2" ht="15.75" thickBot="1">
      <c r="A44" s="13" t="s">
        <v>126</v>
      </c>
      <c r="B44" s="83">
        <f>SUM(B10+B38+B41+B42*1.7)</f>
        <v>49128762.2367</v>
      </c>
    </row>
    <row r="45" ht="12.75">
      <c r="A45" s="242" t="s">
        <v>252</v>
      </c>
    </row>
  </sheetData>
  <sheetProtection/>
  <mergeCells count="7">
    <mergeCell ref="D30:D31"/>
    <mergeCell ref="D37:F41"/>
    <mergeCell ref="A1:B2"/>
    <mergeCell ref="D1:D2"/>
    <mergeCell ref="D12:D13"/>
    <mergeCell ref="D23:D24"/>
    <mergeCell ref="F12:F13"/>
  </mergeCells>
  <hyperlinks>
    <hyperlink ref="A5" location="Index!A1" display="Index"/>
  </hyperlinks>
  <printOptions/>
  <pageMargins left="0.75" right="0.75" top="1" bottom="1" header="0.5" footer="0.5"/>
  <pageSetup horizontalDpi="600" verticalDpi="600" orientation="portrait" paperSize="9" scale="75" r:id="rId1"/>
  <ignoredErrors>
    <ignoredError sqref="G4 H20" formula="1"/>
    <ignoredError sqref="E20 G20" formulaRange="1"/>
  </ignoredErrors>
</worksheet>
</file>

<file path=xl/worksheets/sheet36.xml><?xml version="1.0" encoding="utf-8"?>
<worksheet xmlns="http://schemas.openxmlformats.org/spreadsheetml/2006/main" xmlns:r="http://schemas.openxmlformats.org/officeDocument/2006/relationships">
  <dimension ref="A1:H45"/>
  <sheetViews>
    <sheetView zoomScalePageLayoutView="0" workbookViewId="0" topLeftCell="A1">
      <selection activeCell="A5" sqref="A5"/>
    </sheetView>
  </sheetViews>
  <sheetFormatPr defaultColWidth="9.140625" defaultRowHeight="12.75"/>
  <cols>
    <col min="1" max="1" width="30.421875" style="0" customWidth="1"/>
    <col min="2" max="2" width="14.28125" style="0" customWidth="1"/>
    <col min="3" max="3" width="4.28125" style="0" customWidth="1"/>
    <col min="4" max="4" width="19.140625" style="98" customWidth="1"/>
    <col min="5" max="5" width="12.28125" style="0" customWidth="1"/>
    <col min="6" max="6" width="11.7109375" style="0" customWidth="1"/>
    <col min="7" max="7" width="13.00390625" style="0" customWidth="1"/>
    <col min="8" max="8" width="11.140625" style="0" customWidth="1"/>
  </cols>
  <sheetData>
    <row r="1" spans="1:7" ht="12.75" customHeight="1">
      <c r="A1" s="261" t="s">
        <v>123</v>
      </c>
      <c r="B1" s="262"/>
      <c r="D1" s="287" t="s">
        <v>134</v>
      </c>
      <c r="E1" s="84" t="s">
        <v>33</v>
      </c>
      <c r="F1" s="84" t="s">
        <v>133</v>
      </c>
      <c r="G1" s="16" t="s">
        <v>34</v>
      </c>
    </row>
    <row r="2" spans="1:7" ht="15.75" customHeight="1" thickBot="1">
      <c r="A2" s="263"/>
      <c r="B2" s="264"/>
      <c r="D2" s="305"/>
      <c r="E2" s="86"/>
      <c r="F2" s="86"/>
      <c r="G2" s="17" t="s">
        <v>1</v>
      </c>
    </row>
    <row r="3" spans="1:7" ht="15">
      <c r="A3" s="28" t="s">
        <v>43</v>
      </c>
      <c r="B3" s="29" t="s">
        <v>0</v>
      </c>
      <c r="D3" s="128" t="s">
        <v>35</v>
      </c>
      <c r="E3" s="89">
        <v>1611738.77</v>
      </c>
      <c r="F3" s="89">
        <v>441968</v>
      </c>
      <c r="G3" s="90">
        <f>SUM(E3:F3)</f>
        <v>2053706.77</v>
      </c>
    </row>
    <row r="4" spans="1:7" ht="15" thickBot="1">
      <c r="A4" s="33" t="s">
        <v>177</v>
      </c>
      <c r="B4" s="30" t="s">
        <v>1</v>
      </c>
      <c r="D4" s="129" t="s">
        <v>36</v>
      </c>
      <c r="E4" s="92">
        <f>SUM(E3)</f>
        <v>1611738.77</v>
      </c>
      <c r="F4" s="92">
        <f>SUM(F3)</f>
        <v>441968</v>
      </c>
      <c r="G4" s="45">
        <f>SUM(G3)</f>
        <v>2053706.77</v>
      </c>
    </row>
    <row r="5" spans="1:7" ht="13.5" thickBot="1">
      <c r="A5" s="138" t="s">
        <v>137</v>
      </c>
      <c r="B5" s="2"/>
      <c r="D5" s="128" t="s">
        <v>37</v>
      </c>
      <c r="E5" s="89">
        <v>2359212.22</v>
      </c>
      <c r="F5" s="89">
        <v>267575.74</v>
      </c>
      <c r="G5" s="90">
        <f>SUM(E5:F5)</f>
        <v>2626787.96</v>
      </c>
    </row>
    <row r="6" spans="1:7" ht="15.75" thickBot="1">
      <c r="A6" s="13" t="s">
        <v>2</v>
      </c>
      <c r="B6" s="78"/>
      <c r="D6" s="128" t="s">
        <v>38</v>
      </c>
      <c r="E6" s="89">
        <v>3721.5</v>
      </c>
      <c r="F6" s="89">
        <f>0</f>
        <v>0</v>
      </c>
      <c r="G6" s="90">
        <f>SUM(E6:F6)</f>
        <v>3721.5</v>
      </c>
    </row>
    <row r="7" spans="1:7" ht="12.75">
      <c r="A7" s="1" t="s">
        <v>3</v>
      </c>
      <c r="B7" s="240">
        <f>10150.61546/1000</f>
        <v>10.150615460000001</v>
      </c>
      <c r="D7" s="128" t="s">
        <v>39</v>
      </c>
      <c r="E7" s="89">
        <v>58904.303</v>
      </c>
      <c r="F7" s="89">
        <v>0</v>
      </c>
      <c r="G7" s="90">
        <f>SUM(E7:F7)</f>
        <v>58904.303</v>
      </c>
    </row>
    <row r="8" spans="1:7" ht="12.75">
      <c r="A8" s="1" t="s">
        <v>4</v>
      </c>
      <c r="B8" s="240">
        <f>30084.396/1000</f>
        <v>30.084396</v>
      </c>
      <c r="D8" s="128" t="s">
        <v>40</v>
      </c>
      <c r="E8" s="89">
        <v>394987.522</v>
      </c>
      <c r="F8" s="89">
        <v>17286</v>
      </c>
      <c r="G8" s="90">
        <f>SUM(E8:F8)</f>
        <v>412273.522</v>
      </c>
    </row>
    <row r="9" spans="1:7" ht="12.75">
      <c r="A9" s="1" t="s">
        <v>5</v>
      </c>
      <c r="B9" s="68">
        <v>2329417</v>
      </c>
      <c r="D9" s="129" t="s">
        <v>41</v>
      </c>
      <c r="E9" s="92">
        <f>SUM(E5:E8)</f>
        <v>2816825.545</v>
      </c>
      <c r="F9" s="92">
        <f>SUM(F5:F8)</f>
        <v>284861.74</v>
      </c>
      <c r="G9" s="45">
        <f>SUM(G5:G8)</f>
        <v>3101687.2849999997</v>
      </c>
    </row>
    <row r="10" spans="1:7" ht="13.5" thickBot="1">
      <c r="A10" s="74" t="s">
        <v>6</v>
      </c>
      <c r="B10" s="80">
        <f>SUM(B7:B9)</f>
        <v>2329457.23501146</v>
      </c>
      <c r="D10" s="130" t="s">
        <v>42</v>
      </c>
      <c r="E10" s="93">
        <f>E4+E9</f>
        <v>4428564.3149999995</v>
      </c>
      <c r="F10" s="93">
        <f>F4+F9</f>
        <v>726829.74</v>
      </c>
      <c r="G10" s="94">
        <f>G4+G9</f>
        <v>5155394.055</v>
      </c>
    </row>
    <row r="11" spans="1:7" ht="13.5" thickBot="1">
      <c r="A11" s="74"/>
      <c r="B11" s="81"/>
      <c r="D11" s="131"/>
      <c r="E11" s="49"/>
      <c r="F11" s="49"/>
      <c r="G11" s="50"/>
    </row>
    <row r="12" spans="1:8" ht="15.75" customHeight="1" thickBot="1">
      <c r="A12" s="13" t="s">
        <v>7</v>
      </c>
      <c r="B12" s="81"/>
      <c r="D12" s="287" t="s">
        <v>112</v>
      </c>
      <c r="E12" s="99" t="s">
        <v>44</v>
      </c>
      <c r="F12" s="296" t="s">
        <v>45</v>
      </c>
      <c r="G12" s="99" t="s">
        <v>46</v>
      </c>
      <c r="H12" s="100" t="s">
        <v>34</v>
      </c>
    </row>
    <row r="13" spans="1:8" ht="13.5" thickBot="1">
      <c r="A13" s="9" t="s">
        <v>124</v>
      </c>
      <c r="B13" s="241">
        <v>930</v>
      </c>
      <c r="D13" s="305"/>
      <c r="E13" s="102"/>
      <c r="F13" s="307"/>
      <c r="G13" s="117"/>
      <c r="H13" s="110" t="s">
        <v>1</v>
      </c>
    </row>
    <row r="14" spans="1:8" ht="12.75">
      <c r="A14" s="9" t="s">
        <v>8</v>
      </c>
      <c r="B14" s="241">
        <v>10050</v>
      </c>
      <c r="D14" s="128" t="s">
        <v>35</v>
      </c>
      <c r="E14" s="104">
        <v>0</v>
      </c>
      <c r="F14" s="104">
        <v>2053706.77</v>
      </c>
      <c r="G14" s="104">
        <v>0</v>
      </c>
      <c r="H14" s="105">
        <f>SUM(E14:G14)</f>
        <v>2053706.77</v>
      </c>
    </row>
    <row r="15" spans="1:8" ht="12.75" customHeight="1">
      <c r="A15" s="9" t="s">
        <v>9</v>
      </c>
      <c r="B15" s="241">
        <v>26110</v>
      </c>
      <c r="D15" s="129" t="s">
        <v>36</v>
      </c>
      <c r="E15" s="106">
        <v>0</v>
      </c>
      <c r="F15" s="106">
        <f>SUM(F14)</f>
        <v>2053706.77</v>
      </c>
      <c r="G15" s="106">
        <v>0</v>
      </c>
      <c r="H15" s="107">
        <f>SUM(H14)</f>
        <v>2053706.77</v>
      </c>
    </row>
    <row r="16" spans="1:8" ht="12.75">
      <c r="A16" s="9" t="s">
        <v>10</v>
      </c>
      <c r="B16" s="68">
        <v>57350</v>
      </c>
      <c r="D16" s="128" t="s">
        <v>37</v>
      </c>
      <c r="E16" s="104">
        <v>2526612.82</v>
      </c>
      <c r="F16" s="104">
        <v>100175.14</v>
      </c>
      <c r="G16" s="104">
        <v>0</v>
      </c>
      <c r="H16" s="105">
        <f>SUM(E16:G16)</f>
        <v>2626787.96</v>
      </c>
    </row>
    <row r="17" spans="1:8" ht="12.75">
      <c r="A17" s="9" t="s">
        <v>11</v>
      </c>
      <c r="B17" s="241">
        <v>15240</v>
      </c>
      <c r="D17" s="128" t="s">
        <v>38</v>
      </c>
      <c r="E17" s="104">
        <v>0</v>
      </c>
      <c r="F17" s="104">
        <v>3721.5</v>
      </c>
      <c r="G17" s="104">
        <v>0</v>
      </c>
      <c r="H17" s="105">
        <f>SUM(E17:G17)</f>
        <v>3721.5</v>
      </c>
    </row>
    <row r="18" spans="1:8" ht="12.75">
      <c r="A18" s="9" t="s">
        <v>12</v>
      </c>
      <c r="B18" s="241">
        <v>102270</v>
      </c>
      <c r="D18" s="128" t="s">
        <v>39</v>
      </c>
      <c r="E18" s="104">
        <v>0</v>
      </c>
      <c r="F18" s="104">
        <v>57051</v>
      </c>
      <c r="G18" s="104">
        <v>1853.303</v>
      </c>
      <c r="H18" s="105">
        <f>SUM(E18:G18)</f>
        <v>58904.303</v>
      </c>
    </row>
    <row r="19" spans="1:8" ht="12.75">
      <c r="A19" s="9" t="s">
        <v>13</v>
      </c>
      <c r="B19" s="241">
        <v>240</v>
      </c>
      <c r="D19" s="128" t="s">
        <v>40</v>
      </c>
      <c r="E19" s="104">
        <v>0</v>
      </c>
      <c r="F19" s="104">
        <v>174698</v>
      </c>
      <c r="G19" s="104">
        <v>237575.522</v>
      </c>
      <c r="H19" s="105">
        <f>SUM(E19:G19)</f>
        <v>412273.522</v>
      </c>
    </row>
    <row r="20" spans="1:8" ht="12.75">
      <c r="A20" s="9" t="s">
        <v>14</v>
      </c>
      <c r="B20" s="241">
        <v>400</v>
      </c>
      <c r="D20" s="129" t="s">
        <v>41</v>
      </c>
      <c r="E20" s="106">
        <f>SUM(E16:E19)</f>
        <v>2526612.82</v>
      </c>
      <c r="F20" s="106">
        <f>SUM(F16:F19)</f>
        <v>335645.64</v>
      </c>
      <c r="G20" s="106">
        <f>SUM(G16:G19)</f>
        <v>239428.825</v>
      </c>
      <c r="H20" s="107">
        <f>SUM(H16:H19)</f>
        <v>3101687.2849999997</v>
      </c>
    </row>
    <row r="21" spans="1:8" ht="13.5" thickBot="1">
      <c r="A21" s="9" t="s">
        <v>15</v>
      </c>
      <c r="B21" s="241">
        <v>12000</v>
      </c>
      <c r="D21" s="130" t="s">
        <v>42</v>
      </c>
      <c r="E21" s="108">
        <f>E15+E20</f>
        <v>2526612.82</v>
      </c>
      <c r="F21" s="108">
        <f>F15+F20</f>
        <v>2389352.41</v>
      </c>
      <c r="G21" s="108">
        <f>G15+G20</f>
        <v>239428.825</v>
      </c>
      <c r="H21" s="109">
        <f>SUM(E21:G21)</f>
        <v>5155394.055000001</v>
      </c>
    </row>
    <row r="22" spans="1:2" ht="13.5" thickBot="1">
      <c r="A22" s="9" t="s">
        <v>16</v>
      </c>
      <c r="B22" s="241">
        <v>1838620</v>
      </c>
    </row>
    <row r="23" spans="1:5" ht="12.75">
      <c r="A23" s="9" t="s">
        <v>17</v>
      </c>
      <c r="B23" s="241">
        <v>1913130</v>
      </c>
      <c r="D23" s="265" t="s">
        <v>47</v>
      </c>
      <c r="E23" s="16" t="s">
        <v>34</v>
      </c>
    </row>
    <row r="24" spans="1:5" ht="13.5" thickBot="1">
      <c r="A24" s="9" t="s">
        <v>18</v>
      </c>
      <c r="B24" s="241">
        <f>353220+207497+3</f>
        <v>560720</v>
      </c>
      <c r="D24" s="266"/>
      <c r="E24" s="26" t="s">
        <v>1</v>
      </c>
    </row>
    <row r="25" spans="1:5" ht="12.75">
      <c r="A25" s="9" t="s">
        <v>19</v>
      </c>
      <c r="B25" s="241">
        <v>5600</v>
      </c>
      <c r="D25" s="132" t="s">
        <v>44</v>
      </c>
      <c r="E25" s="19">
        <f>E21</f>
        <v>2526612.82</v>
      </c>
    </row>
    <row r="26" spans="1:5" ht="12.75">
      <c r="A26" s="9" t="s">
        <v>125</v>
      </c>
      <c r="B26" s="73">
        <v>0</v>
      </c>
      <c r="D26" s="132" t="s">
        <v>67</v>
      </c>
      <c r="E26" s="19">
        <f>F21</f>
        <v>2389352.41</v>
      </c>
    </row>
    <row r="27" spans="1:5" ht="13.5" thickBot="1">
      <c r="A27" s="9" t="s">
        <v>20</v>
      </c>
      <c r="B27" s="241">
        <v>280950</v>
      </c>
      <c r="D27" s="133" t="s">
        <v>46</v>
      </c>
      <c r="E27" s="139">
        <f>G21</f>
        <v>239428.825</v>
      </c>
    </row>
    <row r="28" spans="1:5" ht="13.5" thickBot="1">
      <c r="A28" s="9" t="s">
        <v>21</v>
      </c>
      <c r="B28" s="241">
        <v>21560</v>
      </c>
      <c r="D28" s="134" t="s">
        <v>42</v>
      </c>
      <c r="E28" s="47">
        <f>SUM(E25:E27)</f>
        <v>5155394.055000001</v>
      </c>
    </row>
    <row r="29" spans="1:4" ht="13.5" thickBot="1">
      <c r="A29" s="9" t="s">
        <v>22</v>
      </c>
      <c r="B29" s="241">
        <v>599980</v>
      </c>
      <c r="D29" s="135" t="s">
        <v>43</v>
      </c>
    </row>
    <row r="30" spans="1:5" ht="12.75">
      <c r="A30" s="9" t="s">
        <v>23</v>
      </c>
      <c r="B30" s="241">
        <v>11361510</v>
      </c>
      <c r="D30" s="265" t="s">
        <v>71</v>
      </c>
      <c r="E30" s="16" t="s">
        <v>34</v>
      </c>
    </row>
    <row r="31" spans="1:5" ht="13.5" thickBot="1">
      <c r="A31" s="9" t="s">
        <v>24</v>
      </c>
      <c r="B31" s="241">
        <v>21720940</v>
      </c>
      <c r="D31" s="266"/>
      <c r="E31" s="26" t="s">
        <v>1</v>
      </c>
    </row>
    <row r="32" spans="1:5" ht="12.75">
      <c r="A32" s="9" t="s">
        <v>25</v>
      </c>
      <c r="B32" s="241">
        <v>4013160</v>
      </c>
      <c r="D32" s="132" t="s">
        <v>72</v>
      </c>
      <c r="E32" s="95">
        <f>F10</f>
        <v>726829.74</v>
      </c>
    </row>
    <row r="33" spans="1:5" ht="13.5" thickBot="1">
      <c r="A33" s="9" t="s">
        <v>26</v>
      </c>
      <c r="B33" s="241">
        <v>1753140</v>
      </c>
      <c r="D33" s="132" t="s">
        <v>33</v>
      </c>
      <c r="E33" s="20">
        <f>E10</f>
        <v>4428564.3149999995</v>
      </c>
    </row>
    <row r="34" spans="1:5" ht="13.5" thickBot="1">
      <c r="A34" s="9" t="s">
        <v>27</v>
      </c>
      <c r="B34" s="241">
        <v>60880</v>
      </c>
      <c r="D34" s="134" t="s">
        <v>42</v>
      </c>
      <c r="E34" s="32">
        <f>SUM(E32:E33)</f>
        <v>5155394.055</v>
      </c>
    </row>
    <row r="35" spans="1:4" ht="13.5" thickBot="1">
      <c r="A35" s="9" t="s">
        <v>28</v>
      </c>
      <c r="B35" s="241">
        <v>60080</v>
      </c>
      <c r="D35" s="136"/>
    </row>
    <row r="36" spans="1:6" ht="13.5" thickBot="1">
      <c r="A36" s="9" t="s">
        <v>127</v>
      </c>
      <c r="B36" s="73">
        <v>0</v>
      </c>
      <c r="D36" s="137" t="s">
        <v>60</v>
      </c>
      <c r="E36" s="35"/>
      <c r="F36" s="36"/>
    </row>
    <row r="37" spans="1:6" ht="12.75">
      <c r="A37" s="9" t="s">
        <v>29</v>
      </c>
      <c r="B37" s="241">
        <v>11440</v>
      </c>
      <c r="D37" s="252" t="s">
        <v>131</v>
      </c>
      <c r="E37" s="253"/>
      <c r="F37" s="254"/>
    </row>
    <row r="38" spans="1:6" ht="12.75">
      <c r="A38" s="6" t="s">
        <v>6</v>
      </c>
      <c r="B38" s="238">
        <f>SUM(B13:B37)</f>
        <v>44426300</v>
      </c>
      <c r="D38" s="255"/>
      <c r="E38" s="256"/>
      <c r="F38" s="257"/>
    </row>
    <row r="39" spans="1:6" ht="13.5" thickBot="1">
      <c r="A39" s="6"/>
      <c r="B39" s="80"/>
      <c r="D39" s="255"/>
      <c r="E39" s="256"/>
      <c r="F39" s="257"/>
    </row>
    <row r="40" spans="1:6" ht="15.75" thickBot="1">
      <c r="A40" s="13" t="s">
        <v>30</v>
      </c>
      <c r="B40" s="82"/>
      <c r="D40" s="255"/>
      <c r="E40" s="256"/>
      <c r="F40" s="257"/>
    </row>
    <row r="41" spans="1:6" ht="12.75">
      <c r="A41" s="1" t="s">
        <v>30</v>
      </c>
      <c r="B41" s="238">
        <v>5155394.055</v>
      </c>
      <c r="D41" s="258"/>
      <c r="E41" s="259"/>
      <c r="F41" s="260"/>
    </row>
    <row r="42" spans="1:2" ht="12.75">
      <c r="A42" s="1" t="s">
        <v>253</v>
      </c>
      <c r="B42" s="238">
        <v>63550</v>
      </c>
    </row>
    <row r="43" spans="1:2" ht="13.5" thickBot="1">
      <c r="A43" s="77"/>
      <c r="B43" s="78"/>
    </row>
    <row r="44" spans="1:2" ht="15.75" thickBot="1">
      <c r="A44" s="13" t="s">
        <v>126</v>
      </c>
      <c r="B44" s="83">
        <v>52019190.29001146</v>
      </c>
    </row>
    <row r="45" ht="12.75">
      <c r="A45" s="242" t="s">
        <v>252</v>
      </c>
    </row>
  </sheetData>
  <sheetProtection/>
  <mergeCells count="7">
    <mergeCell ref="D30:D31"/>
    <mergeCell ref="D37:F41"/>
    <mergeCell ref="A1:B2"/>
    <mergeCell ref="D1:D2"/>
    <mergeCell ref="D12:D13"/>
    <mergeCell ref="D23:D24"/>
    <mergeCell ref="F12:F13"/>
  </mergeCells>
  <hyperlinks>
    <hyperlink ref="A5" location="Index!A1" display="Index"/>
  </hyperlinks>
  <printOptions/>
  <pageMargins left="0.75" right="0.75" top="1" bottom="1" header="0.5" footer="0.5"/>
  <pageSetup horizontalDpi="600" verticalDpi="600" orientation="portrait" paperSize="9" scale="75" r:id="rId1"/>
  <ignoredErrors>
    <ignoredError sqref="G4 H15 H20" formula="1"/>
    <ignoredError sqref="E20 G20" formulaRange="1"/>
  </ignoredErrors>
</worksheet>
</file>

<file path=xl/worksheets/sheet4.xml><?xml version="1.0" encoding="utf-8"?>
<worksheet xmlns="http://schemas.openxmlformats.org/spreadsheetml/2006/main" xmlns:r="http://schemas.openxmlformats.org/officeDocument/2006/relationships">
  <dimension ref="A1:F51"/>
  <sheetViews>
    <sheetView zoomScalePageLayoutView="0" workbookViewId="0" topLeftCell="A1">
      <selection activeCell="A1" sqref="A1:B2"/>
    </sheetView>
  </sheetViews>
  <sheetFormatPr defaultColWidth="9.140625" defaultRowHeight="12.75"/>
  <cols>
    <col min="1" max="1" width="31.00390625" style="0" customWidth="1"/>
    <col min="2" max="2" width="16.7109375" style="0" customWidth="1"/>
    <col min="3" max="3" width="6.57421875" style="0" customWidth="1"/>
    <col min="4" max="4" width="19.421875" style="0" customWidth="1"/>
    <col min="5" max="5" width="16.57421875" style="0" customWidth="1"/>
    <col min="6" max="6" width="15.421875" style="0" customWidth="1"/>
    <col min="7" max="7" width="17.00390625" style="0" customWidth="1"/>
  </cols>
  <sheetData>
    <row r="1" spans="1:5" ht="12.75">
      <c r="A1" s="261" t="s">
        <v>78</v>
      </c>
      <c r="B1" s="262"/>
      <c r="D1" s="265" t="s">
        <v>62</v>
      </c>
      <c r="E1" s="16" t="s">
        <v>34</v>
      </c>
    </row>
    <row r="2" spans="1:5" ht="15.75" customHeight="1" thickBot="1">
      <c r="A2" s="263"/>
      <c r="B2" s="264"/>
      <c r="D2" s="266"/>
      <c r="E2" s="17" t="s">
        <v>1</v>
      </c>
    </row>
    <row r="3" spans="1:5" ht="15">
      <c r="A3" s="40" t="s">
        <v>76</v>
      </c>
      <c r="B3" s="29" t="s">
        <v>0</v>
      </c>
      <c r="D3" s="18" t="s">
        <v>61</v>
      </c>
      <c r="E3" s="20">
        <v>0</v>
      </c>
    </row>
    <row r="4" spans="1:5" ht="15" thickBot="1">
      <c r="A4" s="33" t="s">
        <v>177</v>
      </c>
      <c r="B4" s="30" t="s">
        <v>1</v>
      </c>
      <c r="D4" s="18" t="s">
        <v>68</v>
      </c>
      <c r="E4" s="20">
        <v>1313370.801516</v>
      </c>
    </row>
    <row r="5" spans="1:5" ht="13.5" thickBot="1">
      <c r="A5" s="138" t="s">
        <v>137</v>
      </c>
      <c r="B5" s="2"/>
      <c r="D5" s="21" t="s">
        <v>36</v>
      </c>
      <c r="E5" s="22">
        <v>1313370.801516</v>
      </c>
    </row>
    <row r="6" spans="1:5" ht="13.5" thickBot="1">
      <c r="A6" s="14" t="s">
        <v>2</v>
      </c>
      <c r="B6" s="3"/>
      <c r="D6" s="24" t="s">
        <v>63</v>
      </c>
      <c r="E6" s="25">
        <v>8474.848027</v>
      </c>
    </row>
    <row r="7" spans="1:5" ht="12.75">
      <c r="A7" s="1" t="s">
        <v>3</v>
      </c>
      <c r="B7" s="179">
        <v>0.4202422</v>
      </c>
      <c r="D7" s="24" t="s">
        <v>64</v>
      </c>
      <c r="E7" s="25">
        <v>217284.699091</v>
      </c>
    </row>
    <row r="8" spans="1:5" ht="12.75">
      <c r="A8" s="1" t="s">
        <v>4</v>
      </c>
      <c r="B8" s="179">
        <v>0.9732352</v>
      </c>
      <c r="D8" s="24" t="s">
        <v>65</v>
      </c>
      <c r="E8" s="25">
        <v>62164.80360099999</v>
      </c>
    </row>
    <row r="9" spans="1:5" ht="12.75">
      <c r="A9" s="1" t="s">
        <v>51</v>
      </c>
      <c r="B9" s="4">
        <v>14.033</v>
      </c>
      <c r="D9" s="24" t="s">
        <v>66</v>
      </c>
      <c r="E9" s="25">
        <v>167105.185902</v>
      </c>
    </row>
    <row r="10" spans="1:5" ht="12.75">
      <c r="A10" s="1" t="s">
        <v>52</v>
      </c>
      <c r="B10" s="5">
        <v>123</v>
      </c>
      <c r="D10" s="24" t="s">
        <v>38</v>
      </c>
      <c r="E10" s="25">
        <v>9688.008145</v>
      </c>
    </row>
    <row r="11" spans="1:5" ht="12.75">
      <c r="A11" s="1" t="s">
        <v>53</v>
      </c>
      <c r="B11" s="5">
        <v>358</v>
      </c>
      <c r="D11" s="24" t="s">
        <v>39</v>
      </c>
      <c r="E11" s="25">
        <v>44346.387361999994</v>
      </c>
    </row>
    <row r="12" spans="1:5" ht="12.75">
      <c r="A12" s="1" t="s">
        <v>79</v>
      </c>
      <c r="B12" s="5">
        <v>1239003</v>
      </c>
      <c r="D12" s="24" t="s">
        <v>40</v>
      </c>
      <c r="E12" s="25">
        <v>358919.618797</v>
      </c>
    </row>
    <row r="13" spans="1:5" ht="13.5" thickBot="1">
      <c r="A13" s="1" t="s">
        <v>80</v>
      </c>
      <c r="B13" s="5">
        <v>141258</v>
      </c>
      <c r="D13" s="21" t="s">
        <v>41</v>
      </c>
      <c r="E13" s="22">
        <v>867983.550925</v>
      </c>
    </row>
    <row r="14" spans="1:5" ht="13.5" thickBot="1">
      <c r="A14" s="1" t="s">
        <v>54</v>
      </c>
      <c r="B14" s="5">
        <v>13</v>
      </c>
      <c r="D14" s="31" t="s">
        <v>42</v>
      </c>
      <c r="E14" s="32">
        <v>2181354.352441</v>
      </c>
    </row>
    <row r="15" spans="1:2" ht="13.5" thickBot="1">
      <c r="A15" s="1" t="s">
        <v>181</v>
      </c>
      <c r="B15" s="5">
        <v>1656</v>
      </c>
    </row>
    <row r="16" spans="1:5" ht="12.75">
      <c r="A16" s="1" t="s">
        <v>56</v>
      </c>
      <c r="B16" s="5">
        <v>1157</v>
      </c>
      <c r="D16" s="267" t="s">
        <v>47</v>
      </c>
      <c r="E16" s="16" t="s">
        <v>34</v>
      </c>
    </row>
    <row r="17" spans="1:5" ht="13.5" thickBot="1">
      <c r="A17" s="6" t="s">
        <v>6</v>
      </c>
      <c r="B17" s="7">
        <f>SUM(B7:B16)</f>
        <v>1383583.4264774</v>
      </c>
      <c r="D17" s="266"/>
      <c r="E17" s="26" t="s">
        <v>1</v>
      </c>
    </row>
    <row r="18" spans="1:5" ht="13.5" thickBot="1">
      <c r="A18" s="1"/>
      <c r="B18" s="3"/>
      <c r="D18" s="18" t="s">
        <v>69</v>
      </c>
      <c r="E18" s="95">
        <v>381990.998026</v>
      </c>
    </row>
    <row r="19" spans="1:5" ht="13.5" thickBot="1">
      <c r="A19" s="15" t="s">
        <v>7</v>
      </c>
      <c r="B19" s="1"/>
      <c r="D19" s="18" t="s">
        <v>67</v>
      </c>
      <c r="E19" s="20">
        <v>1647270.2629379998</v>
      </c>
    </row>
    <row r="20" spans="1:5" ht="13.5" thickBot="1">
      <c r="A20" s="9" t="s">
        <v>8</v>
      </c>
      <c r="B20" s="10">
        <v>620</v>
      </c>
      <c r="D20" s="37" t="s">
        <v>46</v>
      </c>
      <c r="E20" s="165">
        <v>152093.09147699998</v>
      </c>
    </row>
    <row r="21" spans="1:5" ht="13.5" thickBot="1">
      <c r="A21" s="9" t="s">
        <v>9</v>
      </c>
      <c r="B21" s="10">
        <v>23406</v>
      </c>
      <c r="D21" s="31" t="s">
        <v>42</v>
      </c>
      <c r="E21" s="32">
        <f>SUM(E18:E20)</f>
        <v>2181354.352441</v>
      </c>
    </row>
    <row r="22" spans="1:4" ht="13.5" thickBot="1">
      <c r="A22" s="9" t="s">
        <v>10</v>
      </c>
      <c r="B22" s="10">
        <v>206486</v>
      </c>
      <c r="D22" s="38" t="s">
        <v>70</v>
      </c>
    </row>
    <row r="23" spans="1:5" ht="12.75">
      <c r="A23" s="9" t="s">
        <v>11</v>
      </c>
      <c r="B23" s="10">
        <v>9488</v>
      </c>
      <c r="D23" s="267" t="s">
        <v>71</v>
      </c>
      <c r="E23" s="16" t="s">
        <v>34</v>
      </c>
    </row>
    <row r="24" spans="1:5" ht="13.5" thickBot="1">
      <c r="A24" s="9" t="s">
        <v>182</v>
      </c>
      <c r="B24" s="10"/>
      <c r="D24" s="266"/>
      <c r="E24" s="26" t="s">
        <v>1</v>
      </c>
    </row>
    <row r="25" spans="1:5" ht="12.75">
      <c r="A25" s="9" t="s">
        <v>13</v>
      </c>
      <c r="B25" s="10">
        <v>4996</v>
      </c>
      <c r="D25" s="18" t="s">
        <v>72</v>
      </c>
      <c r="E25" s="95">
        <v>788797.9279799999</v>
      </c>
    </row>
    <row r="26" spans="1:5" ht="13.5" thickBot="1">
      <c r="A26" s="9" t="s">
        <v>200</v>
      </c>
      <c r="B26" s="10">
        <v>11847</v>
      </c>
      <c r="D26" s="18" t="s">
        <v>33</v>
      </c>
      <c r="E26" s="20">
        <v>1392556.424461</v>
      </c>
    </row>
    <row r="27" spans="1:5" ht="13.5" thickBot="1">
      <c r="A27" s="9" t="s">
        <v>57</v>
      </c>
      <c r="B27" s="181">
        <v>5.43</v>
      </c>
      <c r="D27" s="31" t="s">
        <v>42</v>
      </c>
      <c r="E27" s="32">
        <f>SUM(E25:E26)</f>
        <v>2181354.352441</v>
      </c>
    </row>
    <row r="28" spans="1:4" ht="13.5" thickBot="1">
      <c r="A28" s="9" t="s">
        <v>16</v>
      </c>
      <c r="B28" s="10">
        <v>1467031</v>
      </c>
      <c r="D28" s="39"/>
    </row>
    <row r="29" spans="1:6" ht="13.5" thickBot="1">
      <c r="A29" s="9" t="s">
        <v>17</v>
      </c>
      <c r="B29" s="10">
        <v>1540445</v>
      </c>
      <c r="D29" s="34" t="s">
        <v>60</v>
      </c>
      <c r="E29" s="35"/>
      <c r="F29" s="36"/>
    </row>
    <row r="30" spans="1:6" ht="12.75">
      <c r="A30" s="9" t="s">
        <v>18</v>
      </c>
      <c r="B30" s="10">
        <v>123193</v>
      </c>
      <c r="D30" s="268" t="s">
        <v>187</v>
      </c>
      <c r="E30" s="253"/>
      <c r="F30" s="254"/>
    </row>
    <row r="31" spans="1:6" ht="12.75">
      <c r="A31" s="9" t="s">
        <v>58</v>
      </c>
      <c r="B31" s="10">
        <v>960</v>
      </c>
      <c r="D31" s="255"/>
      <c r="E31" s="256"/>
      <c r="F31" s="257"/>
    </row>
    <row r="32" spans="1:6" ht="12.75">
      <c r="A32" s="9" t="s">
        <v>19</v>
      </c>
      <c r="B32" s="10">
        <v>2540</v>
      </c>
      <c r="D32" s="255"/>
      <c r="E32" s="256"/>
      <c r="F32" s="257"/>
    </row>
    <row r="33" spans="1:6" ht="12.75">
      <c r="A33" s="9" t="s">
        <v>20</v>
      </c>
      <c r="B33" s="10">
        <v>129605</v>
      </c>
      <c r="D33" s="255"/>
      <c r="E33" s="256"/>
      <c r="F33" s="257"/>
    </row>
    <row r="34" spans="1:6" ht="12.75">
      <c r="A34" s="9" t="s">
        <v>185</v>
      </c>
      <c r="B34" s="10"/>
      <c r="D34" s="258"/>
      <c r="E34" s="259"/>
      <c r="F34" s="260"/>
    </row>
    <row r="35" ht="12.75">
      <c r="A35" s="9" t="s">
        <v>235</v>
      </c>
    </row>
    <row r="36" spans="1:2" ht="12.75">
      <c r="A36" s="9" t="s">
        <v>23</v>
      </c>
      <c r="B36" s="10">
        <v>6464542</v>
      </c>
    </row>
    <row r="37" spans="1:2" ht="12.75">
      <c r="A37" s="9" t="s">
        <v>24</v>
      </c>
      <c r="B37" s="10">
        <v>21245755</v>
      </c>
    </row>
    <row r="38" spans="1:4" ht="12.75">
      <c r="A38" s="9" t="s">
        <v>22</v>
      </c>
      <c r="B38" s="10">
        <v>625326</v>
      </c>
      <c r="D38" s="9" t="s">
        <v>43</v>
      </c>
    </row>
    <row r="39" spans="1:2" ht="12.75">
      <c r="A39" s="9" t="s">
        <v>59</v>
      </c>
      <c r="B39" s="10">
        <v>59436</v>
      </c>
    </row>
    <row r="40" spans="1:2" ht="12.75">
      <c r="A40" s="9" t="s">
        <v>26</v>
      </c>
      <c r="B40" s="10">
        <v>104864</v>
      </c>
    </row>
    <row r="41" spans="1:2" ht="12.75">
      <c r="A41" s="9" t="s">
        <v>27</v>
      </c>
      <c r="B41" s="10">
        <v>96175</v>
      </c>
    </row>
    <row r="42" spans="1:2" ht="12.75">
      <c r="A42" s="9" t="s">
        <v>28</v>
      </c>
      <c r="B42" s="10">
        <v>110069</v>
      </c>
    </row>
    <row r="43" spans="1:2" ht="12.75">
      <c r="A43" s="9" t="s">
        <v>240</v>
      </c>
      <c r="B43" s="10">
        <v>0</v>
      </c>
    </row>
    <row r="44" spans="1:2" ht="12.75">
      <c r="A44" s="9" t="s">
        <v>186</v>
      </c>
      <c r="B44" s="10"/>
    </row>
    <row r="45" spans="1:2" ht="12.75">
      <c r="A45" s="6" t="s">
        <v>6</v>
      </c>
      <c r="B45" s="11">
        <f>SUM(B20:B44)</f>
        <v>32226789.43</v>
      </c>
    </row>
    <row r="46" spans="1:2" ht="13.5" thickBot="1">
      <c r="A46" s="1"/>
      <c r="B46" s="1"/>
    </row>
    <row r="47" spans="1:2" ht="13.5" thickBot="1">
      <c r="A47" s="14" t="s">
        <v>30</v>
      </c>
      <c r="B47" s="1"/>
    </row>
    <row r="48" spans="1:2" ht="12.75">
      <c r="A48" s="1" t="s">
        <v>30</v>
      </c>
      <c r="B48" s="8">
        <v>2181354</v>
      </c>
    </row>
    <row r="49" spans="1:2" ht="12.75">
      <c r="A49" s="1" t="s">
        <v>225</v>
      </c>
      <c r="B49" s="8"/>
    </row>
    <row r="50" spans="1:2" ht="13.5" thickBot="1">
      <c r="A50" s="1"/>
      <c r="B50" s="1"/>
    </row>
    <row r="51" spans="1:2" ht="15.75" thickBot="1">
      <c r="A51" s="13" t="s">
        <v>48</v>
      </c>
      <c r="B51" s="12">
        <f>SUM(B17+B45+B48+B49)</f>
        <v>35791726.8564774</v>
      </c>
    </row>
  </sheetData>
  <sheetProtection/>
  <mergeCells count="5">
    <mergeCell ref="D23:D24"/>
    <mergeCell ref="D30:F34"/>
    <mergeCell ref="A1:B2"/>
    <mergeCell ref="D1:D2"/>
    <mergeCell ref="D16:D17"/>
  </mergeCells>
  <hyperlinks>
    <hyperlink ref="A5" location="Index!A1" display="Index"/>
  </hyperlinks>
  <printOptions/>
  <pageMargins left="0.75" right="0.75" top="1" bottom="1" header="0.5" footer="0.5"/>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F51"/>
  <sheetViews>
    <sheetView zoomScalePageLayoutView="0" workbookViewId="0" topLeftCell="A1">
      <selection activeCell="A1" sqref="A1:B2"/>
    </sheetView>
  </sheetViews>
  <sheetFormatPr defaultColWidth="9.140625" defaultRowHeight="12.75"/>
  <cols>
    <col min="1" max="1" width="31.00390625" style="0" customWidth="1"/>
    <col min="2" max="2" width="16.7109375" style="0" customWidth="1"/>
    <col min="3" max="3" width="6.57421875" style="0" customWidth="1"/>
    <col min="4" max="4" width="19.421875" style="0" customWidth="1"/>
    <col min="5" max="5" width="16.57421875" style="0" customWidth="1"/>
    <col min="6" max="6" width="15.421875" style="0" customWidth="1"/>
    <col min="7" max="7" width="17.00390625" style="0" customWidth="1"/>
  </cols>
  <sheetData>
    <row r="1" spans="1:5" ht="12.75">
      <c r="A1" s="261" t="s">
        <v>82</v>
      </c>
      <c r="B1" s="262"/>
      <c r="D1" s="265" t="s">
        <v>62</v>
      </c>
      <c r="E1" s="16" t="s">
        <v>34</v>
      </c>
    </row>
    <row r="2" spans="1:5" ht="15.75" customHeight="1" thickBot="1">
      <c r="A2" s="263"/>
      <c r="B2" s="264"/>
      <c r="D2" s="266"/>
      <c r="E2" s="17" t="s">
        <v>1</v>
      </c>
    </row>
    <row r="3" spans="1:5" ht="15">
      <c r="A3" s="40" t="s">
        <v>43</v>
      </c>
      <c r="B3" s="29" t="s">
        <v>0</v>
      </c>
      <c r="D3" s="18" t="s">
        <v>61</v>
      </c>
      <c r="E3" s="20">
        <v>0</v>
      </c>
    </row>
    <row r="4" spans="1:5" ht="15" thickBot="1">
      <c r="A4" s="33" t="s">
        <v>177</v>
      </c>
      <c r="B4" s="30" t="s">
        <v>1</v>
      </c>
      <c r="D4" s="18" t="s">
        <v>68</v>
      </c>
      <c r="E4" s="20">
        <v>1578667.38255</v>
      </c>
    </row>
    <row r="5" spans="1:5" ht="13.5" thickBot="1">
      <c r="A5" s="138" t="s">
        <v>137</v>
      </c>
      <c r="B5" s="2"/>
      <c r="D5" s="21" t="s">
        <v>36</v>
      </c>
      <c r="E5" s="22">
        <v>1578667.38255</v>
      </c>
    </row>
    <row r="6" spans="1:5" ht="13.5" thickBot="1">
      <c r="A6" s="14" t="s">
        <v>2</v>
      </c>
      <c r="B6" s="3"/>
      <c r="D6" s="24" t="s">
        <v>63</v>
      </c>
      <c r="E6" s="25">
        <v>4117.0346</v>
      </c>
    </row>
    <row r="7" spans="1:5" ht="12.75">
      <c r="A7" s="1" t="s">
        <v>3</v>
      </c>
      <c r="B7" s="182">
        <v>0.3435</v>
      </c>
      <c r="D7" s="24" t="s">
        <v>64</v>
      </c>
      <c r="E7" s="25">
        <v>244077.5631</v>
      </c>
    </row>
    <row r="8" spans="1:5" ht="12.75">
      <c r="A8" s="1" t="s">
        <v>4</v>
      </c>
      <c r="B8" s="182">
        <v>1.5297</v>
      </c>
      <c r="D8" s="24" t="s">
        <v>65</v>
      </c>
      <c r="E8" s="25">
        <v>50525.11835</v>
      </c>
    </row>
    <row r="9" spans="1:5" ht="12.75">
      <c r="A9" s="1" t="s">
        <v>51</v>
      </c>
      <c r="B9" s="4">
        <v>4.327</v>
      </c>
      <c r="D9" s="24" t="s">
        <v>66</v>
      </c>
      <c r="E9" s="25">
        <v>173732.43765</v>
      </c>
    </row>
    <row r="10" spans="1:5" ht="12.75">
      <c r="A10" s="1" t="s">
        <v>52</v>
      </c>
      <c r="B10" s="5">
        <v>43</v>
      </c>
      <c r="D10" s="24" t="s">
        <v>38</v>
      </c>
      <c r="E10" s="25">
        <v>9209.4772</v>
      </c>
    </row>
    <row r="11" spans="1:5" ht="12.75">
      <c r="A11" s="1" t="s">
        <v>53</v>
      </c>
      <c r="B11" s="5">
        <v>466</v>
      </c>
      <c r="D11" s="24" t="s">
        <v>39</v>
      </c>
      <c r="E11" s="25">
        <v>42317.4825</v>
      </c>
    </row>
    <row r="12" spans="1:5" ht="12.75">
      <c r="A12" s="1" t="s">
        <v>79</v>
      </c>
      <c r="B12" s="5">
        <v>2030388</v>
      </c>
      <c r="D12" s="24" t="s">
        <v>40</v>
      </c>
      <c r="E12" s="25">
        <v>365895.84575</v>
      </c>
    </row>
    <row r="13" spans="1:5" ht="13.5" thickBot="1">
      <c r="A13" s="1" t="s">
        <v>80</v>
      </c>
      <c r="B13" s="5">
        <v>150776</v>
      </c>
      <c r="D13" s="21" t="s">
        <v>41</v>
      </c>
      <c r="E13" s="22">
        <f>SUM(E6:E12)</f>
        <v>889874.95915</v>
      </c>
    </row>
    <row r="14" spans="1:5" ht="13.5" thickBot="1">
      <c r="A14" s="1" t="s">
        <v>54</v>
      </c>
      <c r="B14" s="5">
        <v>1.7</v>
      </c>
      <c r="D14" s="31" t="s">
        <v>42</v>
      </c>
      <c r="E14" s="32">
        <f>E5+E13</f>
        <v>2468542.3416999998</v>
      </c>
    </row>
    <row r="15" spans="1:2" ht="13.5" thickBot="1">
      <c r="A15" s="1" t="s">
        <v>181</v>
      </c>
      <c r="B15" s="5">
        <v>605</v>
      </c>
    </row>
    <row r="16" spans="1:5" ht="12.75">
      <c r="A16" s="1" t="s">
        <v>56</v>
      </c>
      <c r="B16" s="5">
        <v>319</v>
      </c>
      <c r="D16" s="267" t="s">
        <v>47</v>
      </c>
      <c r="E16" s="16" t="s">
        <v>34</v>
      </c>
    </row>
    <row r="17" spans="1:5" ht="13.5" thickBot="1">
      <c r="A17" s="6" t="s">
        <v>6</v>
      </c>
      <c r="B17" s="7">
        <f>SUM(B7:B16)</f>
        <v>2182604.9002</v>
      </c>
      <c r="D17" s="266"/>
      <c r="E17" s="26" t="s">
        <v>1</v>
      </c>
    </row>
    <row r="18" spans="1:5" ht="13.5" thickBot="1">
      <c r="A18" s="1"/>
      <c r="B18" s="3"/>
      <c r="D18" s="18" t="s">
        <v>69</v>
      </c>
      <c r="E18" s="95">
        <v>422104.79595</v>
      </c>
    </row>
    <row r="19" spans="1:5" ht="13.5" thickBot="1">
      <c r="A19" s="15" t="s">
        <v>7</v>
      </c>
      <c r="B19" s="1"/>
      <c r="D19" s="18" t="s">
        <v>67</v>
      </c>
      <c r="E19" s="20">
        <v>1901633.1158</v>
      </c>
    </row>
    <row r="20" spans="1:5" ht="13.5" thickBot="1">
      <c r="A20" s="9" t="s">
        <v>8</v>
      </c>
      <c r="B20" s="10">
        <v>1031</v>
      </c>
      <c r="D20" s="37" t="s">
        <v>46</v>
      </c>
      <c r="E20" s="165">
        <v>144804.42995</v>
      </c>
    </row>
    <row r="21" spans="1:5" ht="13.5" thickBot="1">
      <c r="A21" s="9" t="s">
        <v>9</v>
      </c>
      <c r="B21" s="10">
        <v>36547</v>
      </c>
      <c r="D21" s="31" t="s">
        <v>42</v>
      </c>
      <c r="E21" s="32">
        <f>SUM(E18:E20)</f>
        <v>2468542.3416999998</v>
      </c>
    </row>
    <row r="22" spans="1:4" ht="13.5" thickBot="1">
      <c r="A22" s="9" t="s">
        <v>10</v>
      </c>
      <c r="B22" s="10">
        <v>210021</v>
      </c>
      <c r="D22" s="38" t="s">
        <v>70</v>
      </c>
    </row>
    <row r="23" spans="1:5" ht="12.75">
      <c r="A23" s="9" t="s">
        <v>11</v>
      </c>
      <c r="B23" s="10">
        <v>9218</v>
      </c>
      <c r="D23" s="267" t="s">
        <v>71</v>
      </c>
      <c r="E23" s="16" t="s">
        <v>34</v>
      </c>
    </row>
    <row r="24" spans="1:5" ht="13.5" thickBot="1">
      <c r="A24" s="9" t="s">
        <v>182</v>
      </c>
      <c r="B24" s="10"/>
      <c r="D24" s="266"/>
      <c r="E24" s="26" t="s">
        <v>1</v>
      </c>
    </row>
    <row r="25" spans="1:5" ht="12.75">
      <c r="A25" s="9" t="s">
        <v>13</v>
      </c>
      <c r="B25" s="10">
        <v>4501</v>
      </c>
      <c r="D25" s="18" t="s">
        <v>72</v>
      </c>
      <c r="E25" s="95">
        <v>798381.267237</v>
      </c>
    </row>
    <row r="26" spans="1:5" ht="13.5" thickBot="1">
      <c r="A26" s="9" t="s">
        <v>200</v>
      </c>
      <c r="B26" s="10">
        <v>15713</v>
      </c>
      <c r="D26" s="18" t="s">
        <v>33</v>
      </c>
      <c r="E26" s="20">
        <v>1670160.785801</v>
      </c>
    </row>
    <row r="27" spans="1:5" ht="13.5" thickBot="1">
      <c r="A27" s="9" t="s">
        <v>57</v>
      </c>
      <c r="B27" s="181">
        <v>4.294</v>
      </c>
      <c r="D27" s="31" t="s">
        <v>42</v>
      </c>
      <c r="E27" s="32">
        <f>SUM(E25:E26)</f>
        <v>2468542.053038</v>
      </c>
    </row>
    <row r="28" spans="1:4" ht="13.5" thickBot="1">
      <c r="A28" s="9" t="s">
        <v>16</v>
      </c>
      <c r="B28" s="10">
        <v>1783033</v>
      </c>
      <c r="D28" s="39"/>
    </row>
    <row r="29" spans="1:6" ht="13.5" thickBot="1">
      <c r="A29" s="9" t="s">
        <v>17</v>
      </c>
      <c r="B29" s="10">
        <v>1690122</v>
      </c>
      <c r="D29" s="34" t="s">
        <v>60</v>
      </c>
      <c r="E29" s="35"/>
      <c r="F29" s="36"/>
    </row>
    <row r="30" spans="1:6" ht="12.75">
      <c r="A30" s="9" t="s">
        <v>18</v>
      </c>
      <c r="B30" s="10">
        <v>238315</v>
      </c>
      <c r="D30" s="252" t="s">
        <v>188</v>
      </c>
      <c r="E30" s="253"/>
      <c r="F30" s="254"/>
    </row>
    <row r="31" spans="1:6" ht="12.75">
      <c r="A31" s="9" t="s">
        <v>58</v>
      </c>
      <c r="B31" s="10">
        <v>1155</v>
      </c>
      <c r="D31" s="255"/>
      <c r="E31" s="256"/>
      <c r="F31" s="257"/>
    </row>
    <row r="32" spans="1:6" ht="12.75">
      <c r="A32" s="9" t="s">
        <v>19</v>
      </c>
      <c r="B32" s="10">
        <v>1599</v>
      </c>
      <c r="D32" s="255"/>
      <c r="E32" s="256"/>
      <c r="F32" s="257"/>
    </row>
    <row r="33" spans="1:6" ht="12.75">
      <c r="A33" s="9" t="s">
        <v>20</v>
      </c>
      <c r="B33" s="10">
        <v>56909</v>
      </c>
      <c r="D33" s="255"/>
      <c r="E33" s="256"/>
      <c r="F33" s="257"/>
    </row>
    <row r="34" spans="1:6" ht="12.75">
      <c r="A34" s="9" t="s">
        <v>185</v>
      </c>
      <c r="B34" s="10"/>
      <c r="D34" s="255"/>
      <c r="E34" s="256"/>
      <c r="F34" s="257"/>
    </row>
    <row r="35" spans="1:6" ht="12.75">
      <c r="A35" s="9" t="s">
        <v>22</v>
      </c>
      <c r="B35" s="10">
        <v>803010</v>
      </c>
      <c r="D35" s="269"/>
      <c r="E35" s="270"/>
      <c r="F35" s="271"/>
    </row>
    <row r="36" spans="1:2" ht="12.75">
      <c r="A36" s="9" t="s">
        <v>23</v>
      </c>
      <c r="B36" s="10">
        <v>6660232</v>
      </c>
    </row>
    <row r="37" spans="1:2" ht="12.75">
      <c r="A37" s="9" t="s">
        <v>24</v>
      </c>
      <c r="B37" s="10">
        <v>22591859</v>
      </c>
    </row>
    <row r="38" ht="12.75">
      <c r="A38" s="9" t="s">
        <v>235</v>
      </c>
    </row>
    <row r="39" spans="1:2" ht="12.75">
      <c r="A39" s="9" t="s">
        <v>59</v>
      </c>
      <c r="B39" s="10">
        <v>101500</v>
      </c>
    </row>
    <row r="40" spans="1:2" ht="12.75">
      <c r="A40" s="9" t="s">
        <v>26</v>
      </c>
      <c r="B40" s="10">
        <v>39324</v>
      </c>
    </row>
    <row r="41" spans="1:2" ht="12.75">
      <c r="A41" s="9" t="s">
        <v>27</v>
      </c>
      <c r="B41" s="10">
        <v>73726</v>
      </c>
    </row>
    <row r="42" spans="1:2" ht="12.75">
      <c r="A42" s="9" t="s">
        <v>28</v>
      </c>
      <c r="B42" s="10">
        <v>124403</v>
      </c>
    </row>
    <row r="43" spans="1:2" ht="12.75">
      <c r="A43" s="9" t="s">
        <v>241</v>
      </c>
      <c r="B43" s="10"/>
    </row>
    <row r="44" spans="1:2" ht="12.75">
      <c r="A44" s="9" t="s">
        <v>186</v>
      </c>
      <c r="B44" s="10"/>
    </row>
    <row r="45" spans="1:2" ht="12.75">
      <c r="A45" s="6" t="s">
        <v>6</v>
      </c>
      <c r="B45" s="11">
        <f>SUM(B20:B44)</f>
        <v>34442222.294</v>
      </c>
    </row>
    <row r="46" spans="1:2" ht="13.5" thickBot="1">
      <c r="A46" s="1"/>
      <c r="B46" s="1"/>
    </row>
    <row r="47" spans="1:2" ht="13.5" thickBot="1">
      <c r="A47" s="14" t="s">
        <v>30</v>
      </c>
      <c r="B47" s="1"/>
    </row>
    <row r="48" spans="1:2" ht="12.75">
      <c r="A48" s="1" t="s">
        <v>30</v>
      </c>
      <c r="B48" s="8">
        <v>2468542</v>
      </c>
    </row>
    <row r="49" spans="1:2" ht="12.75">
      <c r="A49" s="1" t="s">
        <v>225</v>
      </c>
      <c r="B49" s="8"/>
    </row>
    <row r="50" spans="1:2" ht="13.5" thickBot="1">
      <c r="A50" s="1"/>
      <c r="B50" s="1"/>
    </row>
    <row r="51" spans="1:2" ht="15.75" thickBot="1">
      <c r="A51" s="13" t="s">
        <v>48</v>
      </c>
      <c r="B51" s="12">
        <f>SUM(B17+B45+B48+B49)</f>
        <v>39093369.1942</v>
      </c>
    </row>
  </sheetData>
  <sheetProtection/>
  <mergeCells count="5">
    <mergeCell ref="D30:F35"/>
    <mergeCell ref="D23:D24"/>
    <mergeCell ref="A1:B2"/>
    <mergeCell ref="D1:D2"/>
    <mergeCell ref="D16:D17"/>
  </mergeCells>
  <hyperlinks>
    <hyperlink ref="A5" location="Index!A1" display="Index"/>
  </hyperlinks>
  <printOptions/>
  <pageMargins left="0.75" right="0.75" top="1" bottom="1" header="0.5" footer="0.5"/>
  <pageSetup horizontalDpi="600" verticalDpi="600" orientation="portrait" paperSize="9" scale="80" r:id="rId1"/>
  <ignoredErrors>
    <ignoredError sqref="E13" formulaRange="1"/>
  </ignoredErrors>
</worksheet>
</file>

<file path=xl/worksheets/sheet6.xml><?xml version="1.0" encoding="utf-8"?>
<worksheet xmlns="http://schemas.openxmlformats.org/spreadsheetml/2006/main" xmlns:r="http://schemas.openxmlformats.org/officeDocument/2006/relationships">
  <dimension ref="A1:F52"/>
  <sheetViews>
    <sheetView zoomScalePageLayoutView="0" workbookViewId="0" topLeftCell="A1">
      <selection activeCell="A1" sqref="A1:B2"/>
    </sheetView>
  </sheetViews>
  <sheetFormatPr defaultColWidth="9.140625" defaultRowHeight="12.75"/>
  <cols>
    <col min="1" max="1" width="31.00390625" style="0" customWidth="1"/>
    <col min="2" max="2" width="16.7109375" style="0" customWidth="1"/>
    <col min="3" max="3" width="6.57421875" style="0" customWidth="1"/>
    <col min="4" max="4" width="19.421875" style="0" customWidth="1"/>
    <col min="5" max="5" width="16.57421875" style="0" customWidth="1"/>
    <col min="6" max="6" width="15.421875" style="0" customWidth="1"/>
    <col min="7" max="7" width="17.00390625" style="0" customWidth="1"/>
  </cols>
  <sheetData>
    <row r="1" spans="1:5" ht="12.75">
      <c r="A1" s="261" t="s">
        <v>81</v>
      </c>
      <c r="B1" s="262"/>
      <c r="D1" s="265" t="s">
        <v>62</v>
      </c>
      <c r="E1" s="16" t="s">
        <v>34</v>
      </c>
    </row>
    <row r="2" spans="1:5" ht="15.75" customHeight="1" thickBot="1">
      <c r="A2" s="263"/>
      <c r="B2" s="264"/>
      <c r="D2" s="266"/>
      <c r="E2" s="17" t="s">
        <v>1</v>
      </c>
    </row>
    <row r="3" spans="1:5" ht="15">
      <c r="A3" s="40" t="s">
        <v>43</v>
      </c>
      <c r="B3" s="29" t="s">
        <v>0</v>
      </c>
      <c r="D3" s="18" t="s">
        <v>61</v>
      </c>
      <c r="E3" s="20">
        <v>0</v>
      </c>
    </row>
    <row r="4" spans="1:5" ht="15" thickBot="1">
      <c r="A4" s="33" t="s">
        <v>177</v>
      </c>
      <c r="B4" s="30" t="s">
        <v>1</v>
      </c>
      <c r="D4" s="18" t="s">
        <v>68</v>
      </c>
      <c r="E4" s="20">
        <v>1658439</v>
      </c>
    </row>
    <row r="5" spans="1:5" ht="13.5" thickBot="1">
      <c r="A5" s="138" t="s">
        <v>137</v>
      </c>
      <c r="B5" s="2"/>
      <c r="D5" s="21" t="s">
        <v>36</v>
      </c>
      <c r="E5" s="22">
        <f>SUM(E3:E4)</f>
        <v>1658439</v>
      </c>
    </row>
    <row r="6" spans="1:5" ht="13.5" thickBot="1">
      <c r="A6" s="14" t="s">
        <v>2</v>
      </c>
      <c r="B6" s="3"/>
      <c r="D6" s="24" t="s">
        <v>63</v>
      </c>
      <c r="E6" s="25">
        <v>374</v>
      </c>
    </row>
    <row r="7" spans="1:5" ht="12.75">
      <c r="A7" s="1" t="s">
        <v>3</v>
      </c>
      <c r="B7" s="178">
        <v>0.1465</v>
      </c>
      <c r="D7" s="24" t="s">
        <v>64</v>
      </c>
      <c r="E7" s="25">
        <v>232221</v>
      </c>
    </row>
    <row r="8" spans="1:5" ht="12.75">
      <c r="A8" s="1" t="s">
        <v>4</v>
      </c>
      <c r="B8" s="178">
        <v>0.05641</v>
      </c>
      <c r="D8" s="24" t="s">
        <v>65</v>
      </c>
      <c r="E8" s="25">
        <v>60481</v>
      </c>
    </row>
    <row r="9" spans="1:5" ht="12.75">
      <c r="A9" s="1" t="s">
        <v>51</v>
      </c>
      <c r="B9" s="5">
        <v>0</v>
      </c>
      <c r="D9" s="24" t="s">
        <v>66</v>
      </c>
      <c r="E9" s="25">
        <v>175562</v>
      </c>
    </row>
    <row r="10" spans="1:5" ht="12.75">
      <c r="A10" s="1" t="s">
        <v>52</v>
      </c>
      <c r="B10" s="5">
        <v>0</v>
      </c>
      <c r="D10" s="24" t="s">
        <v>38</v>
      </c>
      <c r="E10" s="25">
        <v>8020</v>
      </c>
    </row>
    <row r="11" spans="1:5" ht="12.75">
      <c r="A11" s="1" t="s">
        <v>53</v>
      </c>
      <c r="B11" s="5">
        <v>219</v>
      </c>
      <c r="D11" s="24" t="s">
        <v>39</v>
      </c>
      <c r="E11" s="25">
        <v>39607</v>
      </c>
    </row>
    <row r="12" spans="1:5" ht="12.75">
      <c r="A12" s="1" t="s">
        <v>79</v>
      </c>
      <c r="B12" s="5">
        <v>2181966</v>
      </c>
      <c r="D12" s="24" t="s">
        <v>40</v>
      </c>
      <c r="E12" s="25">
        <v>389613</v>
      </c>
    </row>
    <row r="13" spans="1:5" ht="13.5" thickBot="1">
      <c r="A13" s="1" t="s">
        <v>80</v>
      </c>
      <c r="B13" s="5">
        <v>170687</v>
      </c>
      <c r="D13" s="21" t="s">
        <v>41</v>
      </c>
      <c r="E13" s="22">
        <f>SUM(E6:E12)</f>
        <v>905878</v>
      </c>
    </row>
    <row r="14" spans="1:5" ht="13.5" thickBot="1">
      <c r="A14" s="1" t="s">
        <v>54</v>
      </c>
      <c r="B14" s="183">
        <v>6.7</v>
      </c>
      <c r="D14" s="31" t="s">
        <v>42</v>
      </c>
      <c r="E14" s="32">
        <f>E13+E5</f>
        <v>2564317</v>
      </c>
    </row>
    <row r="15" spans="1:2" ht="13.5" thickBot="1">
      <c r="A15" s="1" t="s">
        <v>181</v>
      </c>
      <c r="B15" s="5">
        <v>0</v>
      </c>
    </row>
    <row r="16" spans="1:5" ht="12.75">
      <c r="A16" s="1" t="s">
        <v>56</v>
      </c>
      <c r="B16" s="5">
        <v>0</v>
      </c>
      <c r="D16" s="267" t="s">
        <v>47</v>
      </c>
      <c r="E16" s="16" t="s">
        <v>34</v>
      </c>
    </row>
    <row r="17" spans="1:5" ht="13.5" thickBot="1">
      <c r="A17" s="6" t="s">
        <v>6</v>
      </c>
      <c r="B17" s="7">
        <f>SUM(B7:B16)</f>
        <v>2352878.90291</v>
      </c>
      <c r="D17" s="266"/>
      <c r="E17" s="26" t="s">
        <v>1</v>
      </c>
    </row>
    <row r="18" spans="1:5" ht="13.5" thickBot="1">
      <c r="A18" s="1"/>
      <c r="B18" s="3"/>
      <c r="D18" s="18" t="s">
        <v>69</v>
      </c>
      <c r="E18" s="95">
        <v>422215</v>
      </c>
    </row>
    <row r="19" spans="1:5" ht="13.5" thickBot="1">
      <c r="A19" s="15" t="s">
        <v>7</v>
      </c>
      <c r="B19" s="1"/>
      <c r="D19" s="18" t="s">
        <v>67</v>
      </c>
      <c r="E19" s="20">
        <v>1998495</v>
      </c>
    </row>
    <row r="20" spans="1:5" ht="13.5" thickBot="1">
      <c r="A20" s="9" t="s">
        <v>8</v>
      </c>
      <c r="B20" s="10">
        <v>5069</v>
      </c>
      <c r="D20" s="37" t="s">
        <v>46</v>
      </c>
      <c r="E20" s="165">
        <v>143607</v>
      </c>
    </row>
    <row r="21" spans="1:5" ht="13.5" thickBot="1">
      <c r="A21" s="9" t="s">
        <v>9</v>
      </c>
      <c r="B21" s="68">
        <v>35085</v>
      </c>
      <c r="D21" s="31" t="s">
        <v>42</v>
      </c>
      <c r="E21" s="32">
        <f>SUM(E18:E20)</f>
        <v>2564317</v>
      </c>
    </row>
    <row r="22" spans="1:4" ht="13.5" thickBot="1">
      <c r="A22" s="9" t="s">
        <v>10</v>
      </c>
      <c r="B22" s="10">
        <v>257389</v>
      </c>
      <c r="D22" s="38" t="s">
        <v>70</v>
      </c>
    </row>
    <row r="23" spans="1:5" ht="12.75">
      <c r="A23" s="9" t="s">
        <v>11</v>
      </c>
      <c r="B23" s="10">
        <v>16711</v>
      </c>
      <c r="D23" s="267" t="s">
        <v>71</v>
      </c>
      <c r="E23" s="16" t="s">
        <v>34</v>
      </c>
    </row>
    <row r="24" spans="1:5" ht="13.5" thickBot="1">
      <c r="A24" s="9" t="s">
        <v>182</v>
      </c>
      <c r="B24" s="10"/>
      <c r="D24" s="266"/>
      <c r="E24" s="26" t="s">
        <v>1</v>
      </c>
    </row>
    <row r="25" spans="1:5" ht="12.75">
      <c r="A25" s="9" t="s">
        <v>13</v>
      </c>
      <c r="B25" s="10">
        <v>4558</v>
      </c>
      <c r="D25" s="18" t="s">
        <v>72</v>
      </c>
      <c r="E25" s="95">
        <v>805504</v>
      </c>
    </row>
    <row r="26" spans="1:5" ht="13.5" thickBot="1">
      <c r="A26" s="9" t="s">
        <v>200</v>
      </c>
      <c r="B26" s="10">
        <v>20935</v>
      </c>
      <c r="D26" s="18" t="s">
        <v>33</v>
      </c>
      <c r="E26" s="20">
        <v>1758813</v>
      </c>
    </row>
    <row r="27" spans="1:5" ht="13.5" thickBot="1">
      <c r="A27" s="9" t="s">
        <v>57</v>
      </c>
      <c r="B27" s="184">
        <v>5.7</v>
      </c>
      <c r="D27" s="31" t="s">
        <v>42</v>
      </c>
      <c r="E27" s="32">
        <f>SUM(E25:E26)</f>
        <v>2564317</v>
      </c>
    </row>
    <row r="28" spans="1:4" ht="13.5" thickBot="1">
      <c r="A28" s="9" t="s">
        <v>16</v>
      </c>
      <c r="B28" s="10">
        <v>1884316</v>
      </c>
      <c r="D28" s="39"/>
    </row>
    <row r="29" spans="1:6" ht="13.5" thickBot="1">
      <c r="A29" s="9" t="s">
        <v>17</v>
      </c>
      <c r="B29" s="10">
        <v>1539583</v>
      </c>
      <c r="D29" s="34" t="s">
        <v>60</v>
      </c>
      <c r="E29" s="35"/>
      <c r="F29" s="36"/>
    </row>
    <row r="30" spans="1:6" ht="12.75">
      <c r="A30" s="9" t="s">
        <v>18</v>
      </c>
      <c r="B30" s="10">
        <v>113985</v>
      </c>
      <c r="D30" s="252" t="s">
        <v>190</v>
      </c>
      <c r="E30" s="253"/>
      <c r="F30" s="254"/>
    </row>
    <row r="31" spans="1:6" ht="12.75">
      <c r="A31" s="9" t="s">
        <v>248</v>
      </c>
      <c r="B31" s="10">
        <v>134217</v>
      </c>
      <c r="D31" s="255"/>
      <c r="E31" s="256"/>
      <c r="F31" s="257"/>
    </row>
    <row r="32" spans="1:6" ht="12.75">
      <c r="A32" s="9" t="s">
        <v>58</v>
      </c>
      <c r="B32" s="10">
        <v>826</v>
      </c>
      <c r="D32" s="255"/>
      <c r="E32" s="256"/>
      <c r="F32" s="257"/>
    </row>
    <row r="33" spans="1:6" ht="12.75">
      <c r="A33" s="9" t="s">
        <v>19</v>
      </c>
      <c r="B33" s="10">
        <v>465</v>
      </c>
      <c r="D33" s="255"/>
      <c r="E33" s="256"/>
      <c r="F33" s="257"/>
    </row>
    <row r="34" spans="1:6" ht="12.75">
      <c r="A34" s="9" t="s">
        <v>20</v>
      </c>
      <c r="B34" s="10">
        <v>70328</v>
      </c>
      <c r="D34" s="258"/>
      <c r="E34" s="259"/>
      <c r="F34" s="260"/>
    </row>
    <row r="35" spans="1:2" ht="12.75">
      <c r="A35" s="9" t="s">
        <v>185</v>
      </c>
      <c r="B35" s="10"/>
    </row>
    <row r="36" spans="1:2" ht="12.75">
      <c r="A36" s="9" t="s">
        <v>22</v>
      </c>
      <c r="B36" s="10">
        <v>2131953</v>
      </c>
    </row>
    <row r="37" spans="1:2" ht="12.75">
      <c r="A37" s="9" t="s">
        <v>23</v>
      </c>
      <c r="B37" s="10">
        <v>7525424</v>
      </c>
    </row>
    <row r="38" spans="1:2" ht="12.75">
      <c r="A38" s="9" t="s">
        <v>24</v>
      </c>
      <c r="B38" s="10">
        <v>20054246</v>
      </c>
    </row>
    <row r="39" ht="12.75">
      <c r="A39" s="9" t="s">
        <v>235</v>
      </c>
    </row>
    <row r="40" spans="1:2" ht="12.75">
      <c r="A40" s="9" t="s">
        <v>59</v>
      </c>
      <c r="B40" s="10">
        <v>54864</v>
      </c>
    </row>
    <row r="41" spans="1:2" ht="12.75">
      <c r="A41" s="9" t="s">
        <v>26</v>
      </c>
      <c r="B41" s="10">
        <v>44451</v>
      </c>
    </row>
    <row r="42" spans="1:2" ht="12.75">
      <c r="A42" s="9" t="s">
        <v>27</v>
      </c>
      <c r="B42" s="10">
        <v>89069</v>
      </c>
    </row>
    <row r="43" spans="1:2" ht="12.75">
      <c r="A43" s="9" t="s">
        <v>28</v>
      </c>
      <c r="B43" s="10">
        <v>148633</v>
      </c>
    </row>
    <row r="44" spans="1:2" ht="12.75">
      <c r="A44" s="9" t="s">
        <v>240</v>
      </c>
      <c r="B44" s="10">
        <v>224</v>
      </c>
    </row>
    <row r="45" spans="1:2" ht="12.75">
      <c r="A45" s="9" t="s">
        <v>186</v>
      </c>
      <c r="B45" s="10"/>
    </row>
    <row r="46" spans="1:2" ht="12.75">
      <c r="A46" s="6" t="s">
        <v>6</v>
      </c>
      <c r="B46" s="11">
        <f>SUM(B20:B45)</f>
        <v>34132336.7</v>
      </c>
    </row>
    <row r="47" spans="1:2" ht="13.5" thickBot="1">
      <c r="A47" s="1"/>
      <c r="B47" s="1"/>
    </row>
    <row r="48" spans="1:2" ht="13.5" thickBot="1">
      <c r="A48" s="14" t="s">
        <v>30</v>
      </c>
      <c r="B48" s="1"/>
    </row>
    <row r="49" spans="1:2" ht="12.75">
      <c r="A49" s="1" t="s">
        <v>30</v>
      </c>
      <c r="B49" s="8">
        <v>2564317</v>
      </c>
    </row>
    <row r="50" spans="1:2" ht="12.75">
      <c r="A50" s="1" t="s">
        <v>225</v>
      </c>
      <c r="B50" s="8"/>
    </row>
    <row r="51" spans="1:2" ht="13.5" thickBot="1">
      <c r="A51" s="1"/>
      <c r="B51" s="1"/>
    </row>
    <row r="52" spans="1:2" ht="15.75" thickBot="1">
      <c r="A52" s="13" t="s">
        <v>48</v>
      </c>
      <c r="B52" s="12">
        <f>SUM(B17+B46+B49+B50)</f>
        <v>39049532.602910005</v>
      </c>
    </row>
  </sheetData>
  <sheetProtection/>
  <mergeCells count="5">
    <mergeCell ref="D23:D24"/>
    <mergeCell ref="D30:F34"/>
    <mergeCell ref="A1:B2"/>
    <mergeCell ref="D1:D2"/>
    <mergeCell ref="D16:D17"/>
  </mergeCells>
  <hyperlinks>
    <hyperlink ref="A5" location="Index!A1" display="Index"/>
  </hyperlinks>
  <printOptions/>
  <pageMargins left="0.75" right="0.75" top="1" bottom="1" header="0.5" footer="0.5"/>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dimension ref="A1:F52"/>
  <sheetViews>
    <sheetView zoomScalePageLayoutView="0" workbookViewId="0" topLeftCell="A1">
      <selection activeCell="A1" sqref="A1:B2"/>
    </sheetView>
  </sheetViews>
  <sheetFormatPr defaultColWidth="9.140625" defaultRowHeight="12.75"/>
  <cols>
    <col min="1" max="1" width="31.00390625" style="0" customWidth="1"/>
    <col min="2" max="2" width="16.7109375" style="0" customWidth="1"/>
    <col min="3" max="3" width="6.57421875" style="0" customWidth="1"/>
    <col min="4" max="4" width="19.421875" style="0" customWidth="1"/>
    <col min="5" max="5" width="16.57421875" style="0" customWidth="1"/>
    <col min="6" max="6" width="15.421875" style="0" customWidth="1"/>
    <col min="7" max="7" width="17.00390625" style="0" customWidth="1"/>
  </cols>
  <sheetData>
    <row r="1" spans="1:5" ht="12.75">
      <c r="A1" s="261" t="s">
        <v>83</v>
      </c>
      <c r="B1" s="262"/>
      <c r="D1" s="265" t="s">
        <v>62</v>
      </c>
      <c r="E1" s="16" t="s">
        <v>34</v>
      </c>
    </row>
    <row r="2" spans="1:5" ht="15.75" customHeight="1" thickBot="1">
      <c r="A2" s="263"/>
      <c r="B2" s="264"/>
      <c r="D2" s="266"/>
      <c r="E2" s="17" t="s">
        <v>1</v>
      </c>
    </row>
    <row r="3" spans="1:5" ht="15">
      <c r="A3" s="40" t="s">
        <v>43</v>
      </c>
      <c r="B3" s="29" t="s">
        <v>0</v>
      </c>
      <c r="D3" s="18" t="s">
        <v>61</v>
      </c>
      <c r="E3" s="20">
        <v>0</v>
      </c>
    </row>
    <row r="4" spans="1:5" ht="15" thickBot="1">
      <c r="A4" s="33" t="s">
        <v>177</v>
      </c>
      <c r="B4" s="30" t="s">
        <v>1</v>
      </c>
      <c r="D4" s="18" t="s">
        <v>68</v>
      </c>
      <c r="E4" s="20">
        <v>1494569</v>
      </c>
    </row>
    <row r="5" spans="1:5" ht="13.5" thickBot="1">
      <c r="A5" s="138" t="s">
        <v>137</v>
      </c>
      <c r="B5" s="2"/>
      <c r="D5" s="21" t="s">
        <v>36</v>
      </c>
      <c r="E5" s="22">
        <f>SUM(E3:E4)</f>
        <v>1494569</v>
      </c>
    </row>
    <row r="6" spans="1:5" ht="13.5" thickBot="1">
      <c r="A6" s="14" t="s">
        <v>2</v>
      </c>
      <c r="B6" s="3"/>
      <c r="D6" s="24" t="s">
        <v>63</v>
      </c>
      <c r="E6" s="25">
        <v>0</v>
      </c>
    </row>
    <row r="7" spans="1:5" ht="12.75">
      <c r="A7" s="1" t="s">
        <v>3</v>
      </c>
      <c r="B7" s="178">
        <v>0.08545</v>
      </c>
      <c r="D7" s="24" t="s">
        <v>64</v>
      </c>
      <c r="E7" s="25">
        <v>260692</v>
      </c>
    </row>
    <row r="8" spans="1:5" ht="12.75">
      <c r="A8" s="1" t="s">
        <v>4</v>
      </c>
      <c r="B8" s="178">
        <v>0.06195</v>
      </c>
      <c r="D8" s="24" t="s">
        <v>65</v>
      </c>
      <c r="E8" s="25">
        <v>55652</v>
      </c>
    </row>
    <row r="9" spans="1:5" ht="12.75">
      <c r="A9" s="1" t="s">
        <v>51</v>
      </c>
      <c r="B9" s="5">
        <v>0</v>
      </c>
      <c r="D9" s="24" t="s">
        <v>66</v>
      </c>
      <c r="E9" s="25">
        <v>174794</v>
      </c>
    </row>
    <row r="10" spans="1:5" ht="12.75">
      <c r="A10" s="1" t="s">
        <v>52</v>
      </c>
      <c r="B10" s="5">
        <v>0</v>
      </c>
      <c r="D10" s="24" t="s">
        <v>38</v>
      </c>
      <c r="E10" s="25">
        <v>6964</v>
      </c>
    </row>
    <row r="11" spans="1:5" ht="12.75">
      <c r="A11" s="1" t="s">
        <v>53</v>
      </c>
      <c r="B11" s="5">
        <v>329</v>
      </c>
      <c r="D11" s="24" t="s">
        <v>39</v>
      </c>
      <c r="E11" s="25">
        <v>30093</v>
      </c>
    </row>
    <row r="12" spans="1:5" ht="12.75">
      <c r="A12" s="1" t="s">
        <v>79</v>
      </c>
      <c r="B12" s="5">
        <v>2127606</v>
      </c>
      <c r="D12" s="24" t="s">
        <v>40</v>
      </c>
      <c r="E12" s="25">
        <v>389629</v>
      </c>
    </row>
    <row r="13" spans="1:5" ht="13.5" thickBot="1">
      <c r="A13" s="1" t="s">
        <v>80</v>
      </c>
      <c r="B13" s="5">
        <v>169450</v>
      </c>
      <c r="D13" s="21" t="s">
        <v>41</v>
      </c>
      <c r="E13" s="22">
        <f>SUM(E6:E12)</f>
        <v>917824</v>
      </c>
    </row>
    <row r="14" spans="1:5" ht="13.5" thickBot="1">
      <c r="A14" s="1" t="s">
        <v>54</v>
      </c>
      <c r="B14" s="5">
        <v>0</v>
      </c>
      <c r="D14" s="31" t="s">
        <v>42</v>
      </c>
      <c r="E14" s="32">
        <f>E13+E5</f>
        <v>2412393</v>
      </c>
    </row>
    <row r="15" spans="1:2" ht="13.5" thickBot="1">
      <c r="A15" s="1" t="s">
        <v>181</v>
      </c>
      <c r="B15" s="5">
        <v>0</v>
      </c>
    </row>
    <row r="16" spans="1:5" ht="12.75">
      <c r="A16" s="1" t="s">
        <v>56</v>
      </c>
      <c r="B16" s="5">
        <v>0</v>
      </c>
      <c r="D16" s="267" t="s">
        <v>47</v>
      </c>
      <c r="E16" s="16" t="s">
        <v>34</v>
      </c>
    </row>
    <row r="17" spans="1:5" ht="13.5" thickBot="1">
      <c r="A17" s="6" t="s">
        <v>6</v>
      </c>
      <c r="B17" s="7">
        <f>SUM(B7:B16)</f>
        <v>2297385.1474</v>
      </c>
      <c r="D17" s="266"/>
      <c r="E17" s="26" t="s">
        <v>1</v>
      </c>
    </row>
    <row r="18" spans="1:5" ht="13.5" thickBot="1">
      <c r="A18" s="1"/>
      <c r="B18" s="3"/>
      <c r="D18" s="18" t="s">
        <v>69</v>
      </c>
      <c r="E18" s="95">
        <v>457414</v>
      </c>
    </row>
    <row r="19" spans="1:5" ht="13.5" thickBot="1">
      <c r="A19" s="15" t="s">
        <v>7</v>
      </c>
      <c r="B19" s="1"/>
      <c r="D19" s="18" t="s">
        <v>67</v>
      </c>
      <c r="E19" s="20">
        <v>1818530</v>
      </c>
    </row>
    <row r="20" spans="1:5" ht="13.5" thickBot="1">
      <c r="A20" s="9" t="s">
        <v>8</v>
      </c>
      <c r="B20" s="10">
        <v>5246</v>
      </c>
      <c r="D20" s="37" t="s">
        <v>46</v>
      </c>
      <c r="E20" s="165">
        <v>136449</v>
      </c>
    </row>
    <row r="21" spans="1:5" ht="13.5" thickBot="1">
      <c r="A21" s="9" t="s">
        <v>9</v>
      </c>
      <c r="B21" s="10">
        <v>23019</v>
      </c>
      <c r="D21" s="31" t="s">
        <v>42</v>
      </c>
      <c r="E21" s="32">
        <f>SUM(E18:E20)</f>
        <v>2412393</v>
      </c>
    </row>
    <row r="22" spans="1:4" ht="13.5" thickBot="1">
      <c r="A22" s="9" t="s">
        <v>10</v>
      </c>
      <c r="B22" s="10">
        <v>211423</v>
      </c>
      <c r="D22" s="38" t="s">
        <v>70</v>
      </c>
    </row>
    <row r="23" spans="1:5" ht="12.75">
      <c r="A23" s="9" t="s">
        <v>11</v>
      </c>
      <c r="B23" s="10">
        <v>26997</v>
      </c>
      <c r="D23" s="267" t="s">
        <v>71</v>
      </c>
      <c r="E23" s="16" t="s">
        <v>34</v>
      </c>
    </row>
    <row r="24" spans="1:5" ht="13.5" thickBot="1">
      <c r="A24" s="9" t="s">
        <v>182</v>
      </c>
      <c r="B24" s="10"/>
      <c r="D24" s="266"/>
      <c r="E24" s="26" t="s">
        <v>1</v>
      </c>
    </row>
    <row r="25" spans="1:5" ht="12.75">
      <c r="A25" s="9" t="s">
        <v>13</v>
      </c>
      <c r="B25" s="10">
        <v>3055</v>
      </c>
      <c r="D25" s="18" t="s">
        <v>72</v>
      </c>
      <c r="E25" s="95">
        <v>716934</v>
      </c>
    </row>
    <row r="26" spans="1:5" ht="13.5" thickBot="1">
      <c r="A26" s="9" t="s">
        <v>200</v>
      </c>
      <c r="B26" s="10">
        <v>13598</v>
      </c>
      <c r="D26" s="18" t="s">
        <v>33</v>
      </c>
      <c r="E26" s="20">
        <v>1695459</v>
      </c>
    </row>
    <row r="27" spans="1:5" ht="13.5" thickBot="1">
      <c r="A27" s="9" t="s">
        <v>57</v>
      </c>
      <c r="B27" s="185">
        <v>5.84</v>
      </c>
      <c r="D27" s="31" t="s">
        <v>42</v>
      </c>
      <c r="E27" s="32">
        <f>SUM(E25:E26)</f>
        <v>2412393</v>
      </c>
    </row>
    <row r="28" spans="1:4" ht="13.5" thickBot="1">
      <c r="A28" s="9" t="s">
        <v>16</v>
      </c>
      <c r="B28" s="10">
        <v>1838299</v>
      </c>
      <c r="D28" s="39"/>
    </row>
    <row r="29" spans="1:6" ht="13.5" thickBot="1">
      <c r="A29" s="9" t="s">
        <v>17</v>
      </c>
      <c r="B29" s="10">
        <v>1502496</v>
      </c>
      <c r="D29" s="34" t="s">
        <v>60</v>
      </c>
      <c r="E29" s="35"/>
      <c r="F29" s="36"/>
    </row>
    <row r="30" spans="1:6" ht="12.75">
      <c r="A30" s="9" t="s">
        <v>18</v>
      </c>
      <c r="B30" s="10">
        <v>125314</v>
      </c>
      <c r="D30" s="252" t="s">
        <v>191</v>
      </c>
      <c r="E30" s="253"/>
      <c r="F30" s="254"/>
    </row>
    <row r="31" spans="1:6" ht="12.75">
      <c r="A31" s="9" t="s">
        <v>248</v>
      </c>
      <c r="B31" s="10">
        <v>241632</v>
      </c>
      <c r="D31" s="255"/>
      <c r="E31" s="256"/>
      <c r="F31" s="257"/>
    </row>
    <row r="32" spans="1:6" ht="12.75">
      <c r="A32" s="9" t="s">
        <v>58</v>
      </c>
      <c r="B32" s="10">
        <v>791</v>
      </c>
      <c r="D32" s="255"/>
      <c r="E32" s="256"/>
      <c r="F32" s="257"/>
    </row>
    <row r="33" spans="1:6" ht="12.75">
      <c r="A33" s="9" t="s">
        <v>19</v>
      </c>
      <c r="B33" s="10">
        <v>1500</v>
      </c>
      <c r="D33" s="255"/>
      <c r="E33" s="256"/>
      <c r="F33" s="257"/>
    </row>
    <row r="34" spans="1:6" ht="12.75">
      <c r="A34" s="9" t="s">
        <v>20</v>
      </c>
      <c r="B34" s="10">
        <v>37857</v>
      </c>
      <c r="D34" s="258"/>
      <c r="E34" s="259"/>
      <c r="F34" s="260"/>
    </row>
    <row r="35" spans="1:2" ht="12.75">
      <c r="A35" s="9" t="s">
        <v>185</v>
      </c>
      <c r="B35" s="10"/>
    </row>
    <row r="36" spans="1:2" ht="12.75">
      <c r="A36" s="9" t="s">
        <v>22</v>
      </c>
      <c r="B36" s="10">
        <v>3296023</v>
      </c>
    </row>
    <row r="37" spans="1:2" ht="12.75">
      <c r="A37" s="9" t="s">
        <v>23</v>
      </c>
      <c r="B37" s="10">
        <v>6523299</v>
      </c>
    </row>
    <row r="38" spans="1:2" ht="12.75">
      <c r="A38" s="9" t="s">
        <v>24</v>
      </c>
      <c r="B38" s="10">
        <v>16092334</v>
      </c>
    </row>
    <row r="39" ht="12.75">
      <c r="A39" s="9" t="s">
        <v>235</v>
      </c>
    </row>
    <row r="40" spans="1:2" ht="12.75">
      <c r="A40" s="9" t="s">
        <v>59</v>
      </c>
      <c r="B40" s="10">
        <v>40000</v>
      </c>
    </row>
    <row r="41" spans="1:2" ht="12.75">
      <c r="A41" s="9" t="s">
        <v>26</v>
      </c>
      <c r="B41" s="10">
        <v>12755</v>
      </c>
    </row>
    <row r="42" spans="1:2" ht="12.75">
      <c r="A42" s="9" t="s">
        <v>27</v>
      </c>
      <c r="B42" s="10">
        <v>60069</v>
      </c>
    </row>
    <row r="43" spans="1:2" ht="12.75">
      <c r="A43" s="9" t="s">
        <v>28</v>
      </c>
      <c r="B43" s="10">
        <v>147738</v>
      </c>
    </row>
    <row r="44" spans="1:2" ht="12.75">
      <c r="A44" s="9" t="s">
        <v>240</v>
      </c>
      <c r="B44" s="10">
        <v>585</v>
      </c>
    </row>
    <row r="45" spans="1:2" ht="12.75">
      <c r="A45" s="9" t="s">
        <v>186</v>
      </c>
      <c r="B45" s="10"/>
    </row>
    <row r="46" spans="1:2" ht="12.75">
      <c r="A46" s="6" t="s">
        <v>6</v>
      </c>
      <c r="B46" s="11">
        <f>SUM(B20:B45)</f>
        <v>30204035.84</v>
      </c>
    </row>
    <row r="47" spans="1:2" ht="13.5" thickBot="1">
      <c r="A47" s="1"/>
      <c r="B47" s="1"/>
    </row>
    <row r="48" spans="1:2" ht="13.5" thickBot="1">
      <c r="A48" s="14" t="s">
        <v>30</v>
      </c>
      <c r="B48" s="1"/>
    </row>
    <row r="49" spans="1:2" ht="12.75">
      <c r="A49" s="1" t="s">
        <v>30</v>
      </c>
      <c r="B49" s="8">
        <v>2412393</v>
      </c>
    </row>
    <row r="50" spans="1:2" ht="12.75">
      <c r="A50" s="1" t="s">
        <v>225</v>
      </c>
      <c r="B50" s="8"/>
    </row>
    <row r="51" spans="1:2" ht="13.5" thickBot="1">
      <c r="A51" s="1"/>
      <c r="B51" s="1"/>
    </row>
    <row r="52" spans="1:2" ht="15.75" thickBot="1">
      <c r="A52" s="13" t="s">
        <v>48</v>
      </c>
      <c r="B52" s="12">
        <f>SUM(B17+B46+B49+B50)</f>
        <v>34913813.987399995</v>
      </c>
    </row>
  </sheetData>
  <sheetProtection/>
  <mergeCells count="5">
    <mergeCell ref="D23:D24"/>
    <mergeCell ref="D30:F34"/>
    <mergeCell ref="A1:B2"/>
    <mergeCell ref="D1:D2"/>
    <mergeCell ref="D16:D17"/>
  </mergeCells>
  <hyperlinks>
    <hyperlink ref="A5" location="Index!A1" display="Index"/>
  </hyperlinks>
  <printOptions/>
  <pageMargins left="0.75" right="0.75" top="1" bottom="1" header="0.5" footer="0.5"/>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dimension ref="A1:F52"/>
  <sheetViews>
    <sheetView zoomScalePageLayoutView="0" workbookViewId="0" topLeftCell="A1">
      <selection activeCell="B5" sqref="B5"/>
    </sheetView>
  </sheetViews>
  <sheetFormatPr defaultColWidth="9.140625" defaultRowHeight="12.75"/>
  <cols>
    <col min="1" max="1" width="31.00390625" style="0" customWidth="1"/>
    <col min="2" max="2" width="16.7109375" style="0" customWidth="1"/>
    <col min="3" max="3" width="6.57421875" style="0" customWidth="1"/>
    <col min="4" max="4" width="19.421875" style="0" customWidth="1"/>
    <col min="5" max="5" width="16.57421875" style="0" customWidth="1"/>
    <col min="6" max="6" width="15.421875" style="0" customWidth="1"/>
    <col min="7" max="7" width="17.00390625" style="0" customWidth="1"/>
  </cols>
  <sheetData>
    <row r="1" spans="1:5" ht="12.75">
      <c r="A1" s="261" t="s">
        <v>84</v>
      </c>
      <c r="B1" s="262"/>
      <c r="D1" s="265" t="s">
        <v>62</v>
      </c>
      <c r="E1" s="16" t="s">
        <v>34</v>
      </c>
    </row>
    <row r="2" spans="1:5" ht="15.75" customHeight="1" thickBot="1">
      <c r="A2" s="263"/>
      <c r="B2" s="264"/>
      <c r="D2" s="266"/>
      <c r="E2" s="17" t="s">
        <v>1</v>
      </c>
    </row>
    <row r="3" spans="1:5" ht="15">
      <c r="A3" s="40" t="s">
        <v>43</v>
      </c>
      <c r="B3" s="29" t="s">
        <v>0</v>
      </c>
      <c r="D3" s="18" t="s">
        <v>61</v>
      </c>
      <c r="E3" s="20">
        <v>0</v>
      </c>
    </row>
    <row r="4" spans="1:5" ht="15" thickBot="1">
      <c r="A4" s="33" t="s">
        <v>177</v>
      </c>
      <c r="B4" s="30" t="s">
        <v>1</v>
      </c>
      <c r="D4" s="18" t="s">
        <v>68</v>
      </c>
      <c r="E4" s="20">
        <v>1543455</v>
      </c>
    </row>
    <row r="5" spans="1:5" ht="13.5" thickBot="1">
      <c r="A5" s="138" t="s">
        <v>137</v>
      </c>
      <c r="B5" s="2"/>
      <c r="D5" s="21" t="s">
        <v>36</v>
      </c>
      <c r="E5" s="22">
        <f>SUM(E3:E4)</f>
        <v>1543455</v>
      </c>
    </row>
    <row r="6" spans="1:5" ht="13.5" thickBot="1">
      <c r="A6" s="14" t="s">
        <v>2</v>
      </c>
      <c r="B6" s="3"/>
      <c r="D6" s="24" t="s">
        <v>63</v>
      </c>
      <c r="E6" s="25">
        <v>93</v>
      </c>
    </row>
    <row r="7" spans="1:5" ht="12.75">
      <c r="A7" s="1" t="s">
        <v>3</v>
      </c>
      <c r="B7" s="178">
        <v>0.10191</v>
      </c>
      <c r="D7" s="24" t="s">
        <v>64</v>
      </c>
      <c r="E7" s="25">
        <v>263949</v>
      </c>
    </row>
    <row r="8" spans="1:5" ht="12.75">
      <c r="A8" s="1" t="s">
        <v>4</v>
      </c>
      <c r="B8" s="178">
        <v>0.01551</v>
      </c>
      <c r="D8" s="24" t="s">
        <v>65</v>
      </c>
      <c r="E8" s="25">
        <v>71788</v>
      </c>
    </row>
    <row r="9" spans="1:5" ht="12.75">
      <c r="A9" s="1" t="s">
        <v>51</v>
      </c>
      <c r="B9" s="4">
        <v>0</v>
      </c>
      <c r="D9" s="24" t="s">
        <v>66</v>
      </c>
      <c r="E9" s="25">
        <v>154300</v>
      </c>
    </row>
    <row r="10" spans="1:5" ht="12.75">
      <c r="A10" s="1" t="s">
        <v>52</v>
      </c>
      <c r="B10" s="4">
        <v>0</v>
      </c>
      <c r="D10" s="24" t="s">
        <v>38</v>
      </c>
      <c r="E10" s="25">
        <v>6522</v>
      </c>
    </row>
    <row r="11" spans="1:5" ht="12.75">
      <c r="A11" s="1" t="s">
        <v>53</v>
      </c>
      <c r="B11" s="222">
        <v>185</v>
      </c>
      <c r="D11" s="24" t="s">
        <v>39</v>
      </c>
      <c r="E11" s="25">
        <v>44855</v>
      </c>
    </row>
    <row r="12" spans="1:5" ht="12.75">
      <c r="A12" s="1" t="s">
        <v>79</v>
      </c>
      <c r="B12" s="222">
        <v>2290623</v>
      </c>
      <c r="D12" s="24" t="s">
        <v>40</v>
      </c>
      <c r="E12" s="25">
        <v>401942</v>
      </c>
    </row>
    <row r="13" spans="1:5" ht="13.5" thickBot="1">
      <c r="A13" s="1" t="s">
        <v>80</v>
      </c>
      <c r="B13" s="5">
        <v>182864</v>
      </c>
      <c r="D13" s="21" t="s">
        <v>41</v>
      </c>
      <c r="E13" s="22">
        <f>SUM(E6:E12)</f>
        <v>943449</v>
      </c>
    </row>
    <row r="14" spans="1:5" ht="13.5" thickBot="1">
      <c r="A14" s="1" t="s">
        <v>54</v>
      </c>
      <c r="B14" s="5">
        <v>14</v>
      </c>
      <c r="D14" s="31" t="s">
        <v>42</v>
      </c>
      <c r="E14" s="32">
        <f>E13+E5</f>
        <v>2486904</v>
      </c>
    </row>
    <row r="15" spans="1:2" ht="13.5" thickBot="1">
      <c r="A15" s="1" t="s">
        <v>181</v>
      </c>
      <c r="B15" s="5">
        <v>0</v>
      </c>
    </row>
    <row r="16" spans="1:5" ht="12.75">
      <c r="A16" s="1" t="s">
        <v>56</v>
      </c>
      <c r="B16" s="5">
        <v>0</v>
      </c>
      <c r="D16" s="267" t="s">
        <v>47</v>
      </c>
      <c r="E16" s="16" t="s">
        <v>34</v>
      </c>
    </row>
    <row r="17" spans="1:5" ht="13.5" thickBot="1">
      <c r="A17" s="6" t="s">
        <v>6</v>
      </c>
      <c r="B17" s="7">
        <f>SUM(B7:B16)</f>
        <v>2473686.11742</v>
      </c>
      <c r="D17" s="266"/>
      <c r="E17" s="26" t="s">
        <v>1</v>
      </c>
    </row>
    <row r="18" spans="1:5" ht="13.5" thickBot="1">
      <c r="A18" s="1"/>
      <c r="B18" s="3"/>
      <c r="D18" s="18" t="s">
        <v>69</v>
      </c>
      <c r="E18" s="27">
        <v>445497</v>
      </c>
    </row>
    <row r="19" spans="1:5" ht="13.5" thickBot="1">
      <c r="A19" s="15" t="s">
        <v>7</v>
      </c>
      <c r="B19" s="1"/>
      <c r="D19" s="18" t="s">
        <v>67</v>
      </c>
      <c r="E19" s="20">
        <v>1817549</v>
      </c>
    </row>
    <row r="20" spans="1:5" ht="13.5" thickBot="1">
      <c r="A20" s="9" t="s">
        <v>8</v>
      </c>
      <c r="B20" s="10">
        <v>1042</v>
      </c>
      <c r="D20" s="37" t="s">
        <v>46</v>
      </c>
      <c r="E20" s="165">
        <v>169858</v>
      </c>
    </row>
    <row r="21" spans="1:5" ht="13.5" thickBot="1">
      <c r="A21" s="9" t="s">
        <v>9</v>
      </c>
      <c r="B21" s="10">
        <v>26328</v>
      </c>
      <c r="D21" s="31" t="s">
        <v>42</v>
      </c>
      <c r="E21" s="32">
        <f>SUM(E18:E20)</f>
        <v>2432904</v>
      </c>
    </row>
    <row r="22" spans="1:4" ht="13.5" thickBot="1">
      <c r="A22" s="9" t="s">
        <v>10</v>
      </c>
      <c r="B22" s="10">
        <v>260811</v>
      </c>
      <c r="D22" s="38" t="s">
        <v>70</v>
      </c>
    </row>
    <row r="23" spans="1:5" ht="12.75">
      <c r="A23" s="9" t="s">
        <v>11</v>
      </c>
      <c r="B23" s="10">
        <v>58834</v>
      </c>
      <c r="D23" s="267" t="s">
        <v>71</v>
      </c>
      <c r="E23" s="16" t="s">
        <v>34</v>
      </c>
    </row>
    <row r="24" spans="1:5" ht="13.5" thickBot="1">
      <c r="A24" s="9" t="s">
        <v>182</v>
      </c>
      <c r="B24" s="10"/>
      <c r="D24" s="266"/>
      <c r="E24" s="26" t="s">
        <v>1</v>
      </c>
    </row>
    <row r="25" spans="1:5" ht="12.75">
      <c r="A25" s="9" t="s">
        <v>13</v>
      </c>
      <c r="B25" s="10">
        <v>1425</v>
      </c>
      <c r="D25" s="18" t="s">
        <v>72</v>
      </c>
      <c r="E25" s="95">
        <v>722791</v>
      </c>
    </row>
    <row r="26" spans="1:5" ht="13.5" thickBot="1">
      <c r="A26" s="9" t="s">
        <v>200</v>
      </c>
      <c r="B26" s="10">
        <v>23129</v>
      </c>
      <c r="D26" s="18" t="s">
        <v>33</v>
      </c>
      <c r="E26" s="20">
        <v>1764113</v>
      </c>
    </row>
    <row r="27" spans="1:5" ht="13.5" thickBot="1">
      <c r="A27" s="9" t="s">
        <v>57</v>
      </c>
      <c r="B27" s="181">
        <v>6.018</v>
      </c>
      <c r="D27" s="31" t="s">
        <v>42</v>
      </c>
      <c r="E27" s="32">
        <f>SUM(E25:E26)</f>
        <v>2486904</v>
      </c>
    </row>
    <row r="28" spans="1:4" ht="13.5" thickBot="1">
      <c r="A28" s="9" t="s">
        <v>16</v>
      </c>
      <c r="B28" s="10">
        <v>1673582</v>
      </c>
      <c r="D28" s="39"/>
    </row>
    <row r="29" spans="1:6" ht="13.5" thickBot="1">
      <c r="A29" s="9" t="s">
        <v>17</v>
      </c>
      <c r="B29" s="10">
        <v>1686473</v>
      </c>
      <c r="D29" s="34" t="s">
        <v>60</v>
      </c>
      <c r="E29" s="35"/>
      <c r="F29" s="36"/>
    </row>
    <row r="30" spans="1:6" ht="12.75">
      <c r="A30" s="9" t="s">
        <v>18</v>
      </c>
      <c r="B30" s="10">
        <v>164533</v>
      </c>
      <c r="D30" s="252" t="s">
        <v>192</v>
      </c>
      <c r="E30" s="253"/>
      <c r="F30" s="254"/>
    </row>
    <row r="31" spans="1:6" ht="12.75">
      <c r="A31" s="9" t="s">
        <v>248</v>
      </c>
      <c r="B31" s="10">
        <v>273782</v>
      </c>
      <c r="D31" s="255"/>
      <c r="E31" s="256"/>
      <c r="F31" s="257"/>
    </row>
    <row r="32" spans="1:6" ht="12.75">
      <c r="A32" s="9" t="s">
        <v>58</v>
      </c>
      <c r="B32" s="10">
        <v>805</v>
      </c>
      <c r="D32" s="255"/>
      <c r="E32" s="256"/>
      <c r="F32" s="257"/>
    </row>
    <row r="33" spans="1:6" ht="12.75">
      <c r="A33" s="9" t="s">
        <v>19</v>
      </c>
      <c r="B33" s="10">
        <v>1500</v>
      </c>
      <c r="D33" s="255"/>
      <c r="E33" s="256"/>
      <c r="F33" s="257"/>
    </row>
    <row r="34" spans="1:6" ht="12.75">
      <c r="A34" s="9" t="s">
        <v>20</v>
      </c>
      <c r="B34" s="10">
        <v>50232</v>
      </c>
      <c r="D34" s="258"/>
      <c r="E34" s="259"/>
      <c r="F34" s="260"/>
    </row>
    <row r="35" spans="1:2" ht="12.75">
      <c r="A35" s="9" t="s">
        <v>185</v>
      </c>
      <c r="B35" s="10"/>
    </row>
    <row r="36" spans="1:2" ht="12.75">
      <c r="A36" s="9" t="s">
        <v>22</v>
      </c>
      <c r="B36" s="10">
        <v>3737504</v>
      </c>
    </row>
    <row r="37" spans="1:2" ht="12.75">
      <c r="A37" s="9" t="s">
        <v>23</v>
      </c>
      <c r="B37" s="10">
        <v>6068573</v>
      </c>
    </row>
    <row r="38" spans="1:2" ht="12.75">
      <c r="A38" s="9" t="s">
        <v>24</v>
      </c>
      <c r="B38" s="10">
        <v>14716461</v>
      </c>
    </row>
    <row r="39" ht="12.75">
      <c r="A39" s="9" t="s">
        <v>235</v>
      </c>
    </row>
    <row r="40" spans="1:2" ht="12.75">
      <c r="A40" s="9" t="s">
        <v>59</v>
      </c>
      <c r="B40" s="10">
        <v>41000</v>
      </c>
    </row>
    <row r="41" spans="1:2" ht="12.75">
      <c r="A41" s="9" t="s">
        <v>26</v>
      </c>
      <c r="B41" s="10">
        <v>88650</v>
      </c>
    </row>
    <row r="42" spans="1:2" ht="12.75">
      <c r="A42" s="9" t="s">
        <v>27</v>
      </c>
      <c r="B42" s="10">
        <v>71752</v>
      </c>
    </row>
    <row r="43" spans="1:2" ht="12.75">
      <c r="A43" s="9" t="s">
        <v>28</v>
      </c>
      <c r="B43" s="10">
        <v>142955</v>
      </c>
    </row>
    <row r="44" spans="1:2" ht="12.75">
      <c r="A44" s="9" t="s">
        <v>240</v>
      </c>
      <c r="B44" s="10">
        <v>825</v>
      </c>
    </row>
    <row r="45" spans="1:2" ht="12.75">
      <c r="A45" s="9" t="s">
        <v>186</v>
      </c>
      <c r="B45" s="10"/>
    </row>
    <row r="46" spans="1:2" ht="12.75">
      <c r="A46" s="6" t="s">
        <v>6</v>
      </c>
      <c r="B46" s="11">
        <f>SUM(B20:B45)</f>
        <v>29090202.018</v>
      </c>
    </row>
    <row r="47" spans="1:2" ht="13.5" thickBot="1">
      <c r="A47" s="1"/>
      <c r="B47" s="1"/>
    </row>
    <row r="48" spans="1:2" ht="13.5" thickBot="1">
      <c r="A48" s="14" t="s">
        <v>30</v>
      </c>
      <c r="B48" s="1"/>
    </row>
    <row r="49" spans="1:2" ht="12.75">
      <c r="A49" s="1" t="s">
        <v>30</v>
      </c>
      <c r="B49" s="8">
        <v>2486904</v>
      </c>
    </row>
    <row r="50" spans="1:2" ht="12.75">
      <c r="A50" s="1" t="s">
        <v>225</v>
      </c>
      <c r="B50" s="8"/>
    </row>
    <row r="51" spans="1:2" ht="13.5" thickBot="1">
      <c r="A51" s="1"/>
      <c r="B51" s="1"/>
    </row>
    <row r="52" spans="1:2" ht="15.75" thickBot="1">
      <c r="A52" s="13" t="s">
        <v>48</v>
      </c>
      <c r="B52" s="12">
        <f>SUM(B17+B46+B49+B50)</f>
        <v>34050792.135419995</v>
      </c>
    </row>
  </sheetData>
  <sheetProtection/>
  <mergeCells count="5">
    <mergeCell ref="D23:D24"/>
    <mergeCell ref="D30:F34"/>
    <mergeCell ref="A1:B2"/>
    <mergeCell ref="D1:D2"/>
    <mergeCell ref="D16:D17"/>
  </mergeCells>
  <hyperlinks>
    <hyperlink ref="A5" location="Index!A1" display="Index"/>
  </hyperlinks>
  <printOptions/>
  <pageMargins left="0.75" right="0.75" top="1" bottom="1" header="0.5" footer="0.5"/>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F52"/>
  <sheetViews>
    <sheetView zoomScalePageLayoutView="0" workbookViewId="0" topLeftCell="A1">
      <selection activeCell="A1" sqref="A1:B2"/>
    </sheetView>
  </sheetViews>
  <sheetFormatPr defaultColWidth="9.140625" defaultRowHeight="12.75"/>
  <cols>
    <col min="1" max="1" width="31.00390625" style="0" customWidth="1"/>
    <col min="2" max="2" width="16.7109375" style="0" customWidth="1"/>
    <col min="3" max="3" width="6.57421875" style="0" customWidth="1"/>
    <col min="4" max="4" width="19.421875" style="0" customWidth="1"/>
    <col min="5" max="5" width="16.57421875" style="0" customWidth="1"/>
    <col min="6" max="6" width="15.421875" style="0" customWidth="1"/>
    <col min="7" max="7" width="17.00390625" style="0" customWidth="1"/>
  </cols>
  <sheetData>
    <row r="1" spans="1:5" ht="12.75">
      <c r="A1" s="261" t="s">
        <v>85</v>
      </c>
      <c r="B1" s="262"/>
      <c r="D1" s="265" t="s">
        <v>62</v>
      </c>
      <c r="E1" s="16" t="s">
        <v>34</v>
      </c>
    </row>
    <row r="2" spans="1:5" ht="15.75" customHeight="1" thickBot="1">
      <c r="A2" s="263"/>
      <c r="B2" s="264"/>
      <c r="D2" s="266"/>
      <c r="E2" s="17" t="s">
        <v>1</v>
      </c>
    </row>
    <row r="3" spans="1:5" ht="15">
      <c r="A3" s="40" t="s">
        <v>43</v>
      </c>
      <c r="B3" s="29" t="s">
        <v>0</v>
      </c>
      <c r="D3" s="18" t="s">
        <v>61</v>
      </c>
      <c r="E3" s="20">
        <v>0</v>
      </c>
    </row>
    <row r="4" spans="1:5" ht="15" thickBot="1">
      <c r="A4" s="33" t="s">
        <v>177</v>
      </c>
      <c r="B4" s="30" t="s">
        <v>1</v>
      </c>
      <c r="D4" s="18" t="s">
        <v>68</v>
      </c>
      <c r="E4" s="20">
        <v>1511751</v>
      </c>
    </row>
    <row r="5" spans="1:5" ht="13.5" thickBot="1">
      <c r="A5" s="138" t="s">
        <v>137</v>
      </c>
      <c r="B5" s="2"/>
      <c r="D5" s="21" t="s">
        <v>36</v>
      </c>
      <c r="E5" s="22">
        <f>SUM(E3:E4)</f>
        <v>1511751</v>
      </c>
    </row>
    <row r="6" spans="1:5" ht="13.5" thickBot="1">
      <c r="A6" s="14" t="s">
        <v>2</v>
      </c>
      <c r="B6" s="3"/>
      <c r="D6" s="24" t="s">
        <v>63</v>
      </c>
      <c r="E6" s="25">
        <v>0</v>
      </c>
    </row>
    <row r="7" spans="1:5" ht="12.75">
      <c r="A7" s="1" t="s">
        <v>3</v>
      </c>
      <c r="B7" s="178">
        <v>0.22296</v>
      </c>
      <c r="D7" s="24" t="s">
        <v>64</v>
      </c>
      <c r="E7" s="25">
        <v>213815</v>
      </c>
    </row>
    <row r="8" spans="1:5" ht="12.75">
      <c r="A8" s="1" t="s">
        <v>4</v>
      </c>
      <c r="B8" s="178">
        <v>0.23553</v>
      </c>
      <c r="D8" s="24" t="s">
        <v>65</v>
      </c>
      <c r="E8" s="25">
        <v>73591</v>
      </c>
    </row>
    <row r="9" spans="1:5" ht="12.75">
      <c r="A9" s="1" t="s">
        <v>51</v>
      </c>
      <c r="B9" s="5">
        <v>0</v>
      </c>
      <c r="D9" s="24" t="s">
        <v>66</v>
      </c>
      <c r="E9" s="25">
        <v>155472</v>
      </c>
    </row>
    <row r="10" spans="1:5" ht="12.75">
      <c r="A10" s="1" t="s">
        <v>52</v>
      </c>
      <c r="B10" s="5">
        <v>0</v>
      </c>
      <c r="D10" s="24" t="s">
        <v>38</v>
      </c>
      <c r="E10" s="25">
        <v>6592</v>
      </c>
    </row>
    <row r="11" spans="1:5" ht="12.75">
      <c r="A11" s="1" t="s">
        <v>53</v>
      </c>
      <c r="B11" s="5">
        <v>0</v>
      </c>
      <c r="D11" s="24" t="s">
        <v>39</v>
      </c>
      <c r="E11" s="25">
        <v>41182</v>
      </c>
    </row>
    <row r="12" spans="1:5" ht="12.75">
      <c r="A12" s="1" t="s">
        <v>79</v>
      </c>
      <c r="B12" s="5">
        <v>2771312</v>
      </c>
      <c r="D12" s="24" t="s">
        <v>40</v>
      </c>
      <c r="E12" s="25">
        <v>366506</v>
      </c>
    </row>
    <row r="13" spans="1:5" ht="13.5" thickBot="1">
      <c r="A13" s="1" t="s">
        <v>80</v>
      </c>
      <c r="B13" s="5">
        <v>183082</v>
      </c>
      <c r="D13" s="21" t="s">
        <v>41</v>
      </c>
      <c r="E13" s="22">
        <f>SUM(E6:E12)</f>
        <v>857158</v>
      </c>
    </row>
    <row r="14" spans="1:5" ht="13.5" thickBot="1">
      <c r="A14" s="1" t="s">
        <v>54</v>
      </c>
      <c r="B14" s="186">
        <v>10.65</v>
      </c>
      <c r="D14" s="31" t="s">
        <v>42</v>
      </c>
      <c r="E14" s="32">
        <f>E13+E5</f>
        <v>2368909</v>
      </c>
    </row>
    <row r="15" spans="1:2" ht="13.5" thickBot="1">
      <c r="A15" s="1" t="s">
        <v>181</v>
      </c>
      <c r="B15" s="5">
        <v>0</v>
      </c>
    </row>
    <row r="16" spans="1:5" ht="12.75">
      <c r="A16" s="1" t="s">
        <v>56</v>
      </c>
      <c r="B16" s="5">
        <v>0</v>
      </c>
      <c r="D16" s="267" t="s">
        <v>47</v>
      </c>
      <c r="E16" s="16" t="s">
        <v>34</v>
      </c>
    </row>
    <row r="17" spans="1:5" ht="13.5" thickBot="1">
      <c r="A17" s="6" t="s">
        <v>6</v>
      </c>
      <c r="B17" s="7">
        <f>SUM(B7:B16)</f>
        <v>2954405.10849</v>
      </c>
      <c r="D17" s="266"/>
      <c r="E17" s="26" t="s">
        <v>1</v>
      </c>
    </row>
    <row r="18" spans="1:5" ht="13.5" thickBot="1">
      <c r="A18" s="1"/>
      <c r="B18" s="3"/>
      <c r="D18" s="18" t="s">
        <v>69</v>
      </c>
      <c r="E18" s="95">
        <v>388820</v>
      </c>
    </row>
    <row r="19" spans="1:5" ht="13.5" thickBot="1">
      <c r="A19" s="15" t="s">
        <v>7</v>
      </c>
      <c r="B19" s="1"/>
      <c r="D19" s="18" t="s">
        <v>67</v>
      </c>
      <c r="E19" s="20">
        <v>1816366</v>
      </c>
    </row>
    <row r="20" spans="1:5" ht="13.5" thickBot="1">
      <c r="A20" s="9" t="s">
        <v>8</v>
      </c>
      <c r="B20" s="10">
        <v>2633</v>
      </c>
      <c r="D20" s="37" t="s">
        <v>46</v>
      </c>
      <c r="E20" s="165">
        <v>163723</v>
      </c>
    </row>
    <row r="21" spans="1:5" ht="13.5" thickBot="1">
      <c r="A21" s="9" t="s">
        <v>9</v>
      </c>
      <c r="B21" s="10">
        <v>16828</v>
      </c>
      <c r="D21" s="31" t="s">
        <v>42</v>
      </c>
      <c r="E21" s="32">
        <f>SUM(E18:E20)</f>
        <v>2368909</v>
      </c>
    </row>
    <row r="22" spans="1:4" ht="13.5" thickBot="1">
      <c r="A22" s="9" t="s">
        <v>10</v>
      </c>
      <c r="B22" s="10">
        <v>173008</v>
      </c>
      <c r="D22" s="38" t="s">
        <v>70</v>
      </c>
    </row>
    <row r="23" spans="1:5" ht="12.75">
      <c r="A23" s="9" t="s">
        <v>11</v>
      </c>
      <c r="B23" s="10">
        <v>94742</v>
      </c>
      <c r="D23" s="267" t="s">
        <v>71</v>
      </c>
      <c r="E23" s="16" t="s">
        <v>34</v>
      </c>
    </row>
    <row r="24" spans="1:5" ht="13.5" thickBot="1">
      <c r="A24" s="9" t="s">
        <v>182</v>
      </c>
      <c r="B24" s="10"/>
      <c r="D24" s="266"/>
      <c r="E24" s="26" t="s">
        <v>1</v>
      </c>
    </row>
    <row r="25" spans="1:5" ht="12.75">
      <c r="A25" s="9" t="s">
        <v>13</v>
      </c>
      <c r="B25" s="10">
        <v>1113</v>
      </c>
      <c r="D25" s="18" t="s">
        <v>72</v>
      </c>
      <c r="E25" s="27">
        <v>634612</v>
      </c>
    </row>
    <row r="26" spans="1:5" ht="13.5" thickBot="1">
      <c r="A26" s="9" t="s">
        <v>200</v>
      </c>
      <c r="B26" s="10">
        <v>23070</v>
      </c>
      <c r="D26" s="18" t="s">
        <v>33</v>
      </c>
      <c r="E26" s="20">
        <v>1734297</v>
      </c>
    </row>
    <row r="27" spans="1:5" ht="13.5" thickBot="1">
      <c r="A27" s="9" t="s">
        <v>57</v>
      </c>
      <c r="B27" s="185">
        <v>30.26</v>
      </c>
      <c r="D27" s="31" t="s">
        <v>42</v>
      </c>
      <c r="E27" s="32">
        <f>SUM(E25:E26)</f>
        <v>2368909</v>
      </c>
    </row>
    <row r="28" spans="1:4" ht="13.5" thickBot="1">
      <c r="A28" s="9" t="s">
        <v>16</v>
      </c>
      <c r="B28" s="10">
        <v>1590173</v>
      </c>
      <c r="D28" s="39"/>
    </row>
    <row r="29" spans="1:6" ht="12.75">
      <c r="A29" s="9" t="s">
        <v>17</v>
      </c>
      <c r="B29" s="10">
        <v>1731742</v>
      </c>
      <c r="D29" s="212" t="s">
        <v>60</v>
      </c>
      <c r="E29" s="213"/>
      <c r="F29" s="214"/>
    </row>
    <row r="30" spans="1:6" ht="12.75">
      <c r="A30" s="9" t="s">
        <v>18</v>
      </c>
      <c r="B30" s="10">
        <v>170356</v>
      </c>
      <c r="D30" s="272" t="s">
        <v>193</v>
      </c>
      <c r="E30" s="273"/>
      <c r="F30" s="274"/>
    </row>
    <row r="31" spans="1:6" ht="12.75">
      <c r="A31" s="9" t="s">
        <v>248</v>
      </c>
      <c r="B31" s="10">
        <v>307836</v>
      </c>
      <c r="D31" s="255"/>
      <c r="E31" s="256"/>
      <c r="F31" s="257"/>
    </row>
    <row r="32" spans="1:6" ht="12.75">
      <c r="A32" s="9" t="s">
        <v>58</v>
      </c>
      <c r="B32" s="10">
        <v>557</v>
      </c>
      <c r="D32" s="255"/>
      <c r="E32" s="256"/>
      <c r="F32" s="257"/>
    </row>
    <row r="33" spans="1:6" ht="12.75">
      <c r="A33" s="9" t="s">
        <v>19</v>
      </c>
      <c r="B33" s="10">
        <v>1000</v>
      </c>
      <c r="D33" s="255"/>
      <c r="E33" s="256"/>
      <c r="F33" s="257"/>
    </row>
    <row r="34" spans="1:6" ht="12.75">
      <c r="A34" s="9" t="s">
        <v>20</v>
      </c>
      <c r="B34" s="10">
        <v>28550</v>
      </c>
      <c r="D34" s="255"/>
      <c r="E34" s="256"/>
      <c r="F34" s="257"/>
    </row>
    <row r="35" spans="1:6" ht="12.75">
      <c r="A35" s="9" t="s">
        <v>185</v>
      </c>
      <c r="B35" s="10"/>
      <c r="D35" s="275"/>
      <c r="E35" s="276"/>
      <c r="F35" s="277"/>
    </row>
    <row r="36" spans="1:2" ht="12.75">
      <c r="A36" s="9" t="s">
        <v>22</v>
      </c>
      <c r="B36" s="10">
        <v>4895683</v>
      </c>
    </row>
    <row r="37" spans="1:2" ht="12.75">
      <c r="A37" s="9" t="s">
        <v>23</v>
      </c>
      <c r="B37" s="10">
        <v>6143256</v>
      </c>
    </row>
    <row r="38" spans="1:2" ht="12.75">
      <c r="A38" s="9" t="s">
        <v>24</v>
      </c>
      <c r="B38" s="10">
        <v>15258506</v>
      </c>
    </row>
    <row r="39" ht="12.75">
      <c r="A39" s="9" t="s">
        <v>235</v>
      </c>
    </row>
    <row r="40" spans="1:2" ht="12.75">
      <c r="A40" s="9" t="s">
        <v>59</v>
      </c>
      <c r="B40" s="10">
        <v>53000</v>
      </c>
    </row>
    <row r="41" spans="1:2" ht="12.75">
      <c r="A41" s="9" t="s">
        <v>26</v>
      </c>
      <c r="B41" s="10">
        <v>75293</v>
      </c>
    </row>
    <row r="42" spans="1:2" ht="12.75">
      <c r="A42" s="9" t="s">
        <v>27</v>
      </c>
      <c r="B42" s="10">
        <v>89006</v>
      </c>
    </row>
    <row r="43" spans="1:2" ht="12.75">
      <c r="A43" s="9" t="s">
        <v>28</v>
      </c>
      <c r="B43" s="10">
        <v>146486</v>
      </c>
    </row>
    <row r="44" spans="1:2" ht="12.75">
      <c r="A44" s="9" t="s">
        <v>240</v>
      </c>
      <c r="B44" s="10">
        <v>0</v>
      </c>
    </row>
    <row r="45" spans="1:2" ht="12.75">
      <c r="A45" s="9" t="s">
        <v>186</v>
      </c>
      <c r="B45" s="10"/>
    </row>
    <row r="46" spans="1:2" ht="12.75">
      <c r="A46" s="6" t="s">
        <v>6</v>
      </c>
      <c r="B46" s="11">
        <f>SUM(B20:B45)</f>
        <v>30802868.259999998</v>
      </c>
    </row>
    <row r="47" spans="1:2" ht="13.5" thickBot="1">
      <c r="A47" s="1"/>
      <c r="B47" s="1"/>
    </row>
    <row r="48" spans="1:2" ht="13.5" thickBot="1">
      <c r="A48" s="14" t="s">
        <v>30</v>
      </c>
      <c r="B48" s="1"/>
    </row>
    <row r="49" spans="1:2" ht="12.75">
      <c r="A49" s="1" t="s">
        <v>30</v>
      </c>
      <c r="B49" s="8">
        <v>2368909</v>
      </c>
    </row>
    <row r="50" spans="1:2" ht="12.75">
      <c r="A50" s="1" t="s">
        <v>225</v>
      </c>
      <c r="B50" s="8"/>
    </row>
    <row r="51" spans="1:2" ht="13.5" thickBot="1">
      <c r="A51" s="1"/>
      <c r="B51" s="1"/>
    </row>
    <row r="52" spans="1:2" ht="15.75" thickBot="1">
      <c r="A52" s="13" t="s">
        <v>48</v>
      </c>
      <c r="B52" s="12">
        <f>SUM(B17+B46+B49+B50)</f>
        <v>36126182.368489996</v>
      </c>
    </row>
  </sheetData>
  <sheetProtection/>
  <mergeCells count="5">
    <mergeCell ref="D30:F35"/>
    <mergeCell ref="D23:D24"/>
    <mergeCell ref="A1:B2"/>
    <mergeCell ref="D1:D2"/>
    <mergeCell ref="D16:D17"/>
  </mergeCells>
  <hyperlinks>
    <hyperlink ref="A5" location="Index!A1" display="Index"/>
  </hyperlinks>
  <printOptions/>
  <pageMargins left="0.75" right="0.75" top="1" bottom="1" header="0.5" footer="0.5"/>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Ministry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KazianC</dc:creator>
  <cp:keywords/>
  <dc:description/>
  <cp:lastModifiedBy>Cody Knox</cp:lastModifiedBy>
  <cp:lastPrinted>2006-04-26T03:29:48Z</cp:lastPrinted>
  <dcterms:created xsi:type="dcterms:W3CDTF">2005-09-22T05:27:33Z</dcterms:created>
  <dcterms:modified xsi:type="dcterms:W3CDTF">2014-08-31T04:46:40Z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