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521" windowWidth="10005" windowHeight="11520" tabRatio="736" activeTab="0"/>
  </bookViews>
  <sheets>
    <sheet name="INDEX" sheetId="1" r:id="rId1"/>
    <sheet name="National Summary" sheetId="2" r:id="rId2"/>
    <sheet name="Metallic Minerals 2012" sheetId="3" r:id="rId3"/>
    <sheet name="Coal" sheetId="4" r:id="rId4"/>
    <sheet name="2012 By Commodity" sheetId="5" r:id="rId5"/>
    <sheet name="2012 By Region" sheetId="6" r:id="rId6"/>
    <sheet name="Metadata" sheetId="7" state="hidden" r:id="rId7"/>
  </sheets>
  <definedNames>
    <definedName name="_xlnm.Print_Area" localSheetId="5">'2012 By Region'!$A$3:$D$166</definedName>
    <definedName name="_xlnm.Print_Area" localSheetId="2">'Metallic Minerals 2012'!$A$3:$F$33</definedName>
  </definedNames>
  <calcPr fullCalcOnLoad="1"/>
</workbook>
</file>

<file path=xl/sharedStrings.xml><?xml version="1.0" encoding="utf-8"?>
<sst xmlns="http://schemas.openxmlformats.org/spreadsheetml/2006/main" count="565" uniqueCount="142">
  <si>
    <t>National Summary</t>
  </si>
  <si>
    <t>Metallic Minerals</t>
  </si>
  <si>
    <t>Coal</t>
  </si>
  <si>
    <r>
      <t>National Summary</t>
    </r>
    <r>
      <rPr>
        <sz val="12"/>
        <rFont val="Arial"/>
        <family val="2"/>
      </rPr>
      <t xml:space="preserve"> for all commodities </t>
    </r>
  </si>
  <si>
    <r>
      <t>Metallic Minerals</t>
    </r>
    <r>
      <rPr>
        <sz val="12"/>
        <rFont val="Arial"/>
        <family val="2"/>
      </rPr>
      <t xml:space="preserve"> production summary</t>
    </r>
  </si>
  <si>
    <r>
      <t>Coal</t>
    </r>
    <r>
      <rPr>
        <sz val="12"/>
        <rFont val="Arial"/>
        <family val="2"/>
      </rPr>
      <t xml:space="preserve"> production summary (by mining method, rank and region)</t>
    </r>
  </si>
  <si>
    <t>COMMODITY</t>
  </si>
  <si>
    <t>Quantity</t>
  </si>
  <si>
    <t>Value</t>
  </si>
  <si>
    <t>(tonnes)</t>
  </si>
  <si>
    <t>($NZ)</t>
  </si>
  <si>
    <t>Index</t>
  </si>
  <si>
    <t>Metals</t>
  </si>
  <si>
    <t>Gold</t>
  </si>
  <si>
    <t>Silver</t>
  </si>
  <si>
    <t>Magnetite (Ironsand)</t>
  </si>
  <si>
    <t>Total</t>
  </si>
  <si>
    <t>Non Metals</t>
  </si>
  <si>
    <t>Rock, sand and gravel for roading</t>
  </si>
  <si>
    <t>Rock, sand and gravel for building</t>
  </si>
  <si>
    <t>Rock, sand, gravel &amp; clay for fill</t>
  </si>
  <si>
    <t>Sand for industry</t>
  </si>
  <si>
    <t>Limestone for agriculture</t>
  </si>
  <si>
    <t>Limestone and marl for cement</t>
  </si>
  <si>
    <t>Limestone for industry</t>
  </si>
  <si>
    <t>Rock for reclamation &amp; protection</t>
  </si>
  <si>
    <t>Pumice</t>
  </si>
  <si>
    <t>Decorative pebbles including scoria</t>
  </si>
  <si>
    <t>Other</t>
  </si>
  <si>
    <t>Silica Sand</t>
  </si>
  <si>
    <t>Clay for brick, tiles etc</t>
  </si>
  <si>
    <t>Serpentine</t>
  </si>
  <si>
    <t>Recycled Material</t>
  </si>
  <si>
    <t>Building and dimension stone</t>
  </si>
  <si>
    <t>Clay for pottery and ceramics</t>
  </si>
  <si>
    <t>Dolomite for agriculture</t>
  </si>
  <si>
    <t>Zeolite</t>
  </si>
  <si>
    <t>Amorphous silica</t>
  </si>
  <si>
    <t>Perlite</t>
  </si>
  <si>
    <t>Bentonite</t>
  </si>
  <si>
    <t>Dolomite for industry</t>
  </si>
  <si>
    <t>Diatomite</t>
  </si>
  <si>
    <t>GRAND TOTAL</t>
  </si>
  <si>
    <t xml:space="preserve">NEW ZEALAND METAL PRODUCTION </t>
  </si>
  <si>
    <t>METAL</t>
  </si>
  <si>
    <t>MINES</t>
  </si>
  <si>
    <t>(print to landscape)</t>
  </si>
  <si>
    <t>(NZ$)</t>
  </si>
  <si>
    <t>Waihi</t>
  </si>
  <si>
    <t>Macraes mine</t>
  </si>
  <si>
    <t>Placer West Coast</t>
  </si>
  <si>
    <t>Placer Otago/Southland</t>
  </si>
  <si>
    <t>Placer Marlbrough</t>
  </si>
  <si>
    <t xml:space="preserve">Placer Tasman </t>
  </si>
  <si>
    <t xml:space="preserve">Waihi    </t>
  </si>
  <si>
    <t xml:space="preserve">Macraes mine    </t>
  </si>
  <si>
    <t xml:space="preserve">Other      </t>
  </si>
  <si>
    <t>Ironsand</t>
  </si>
  <si>
    <t>(Quantity in Tonnes)</t>
  </si>
  <si>
    <t>Waikato North Head</t>
  </si>
  <si>
    <t>Taharoa</t>
  </si>
  <si>
    <t>Total Value of Metals Production ($NZ)</t>
  </si>
  <si>
    <t>Region</t>
  </si>
  <si>
    <t>Bituminous</t>
  </si>
  <si>
    <t>Sub Bituminous</t>
  </si>
  <si>
    <t>Lignite</t>
  </si>
  <si>
    <t xml:space="preserve"> Total</t>
  </si>
  <si>
    <t>Opencast</t>
  </si>
  <si>
    <t>Waikato</t>
  </si>
  <si>
    <t>NORTH ISLAND</t>
  </si>
  <si>
    <t>West Coast</t>
  </si>
  <si>
    <t>Canterbury</t>
  </si>
  <si>
    <t>Otago</t>
  </si>
  <si>
    <t>Southland</t>
  </si>
  <si>
    <t>SOUTH ISLAND</t>
  </si>
  <si>
    <t>NEW ZEALAND</t>
  </si>
  <si>
    <t>REGION</t>
  </si>
  <si>
    <t>MINERAL COMMODITY</t>
  </si>
  <si>
    <t>Northland</t>
  </si>
  <si>
    <t>Auckland</t>
  </si>
  <si>
    <t>Building and Dimension stone</t>
  </si>
  <si>
    <t>Bay of Plenty</t>
  </si>
  <si>
    <t>Gisborne</t>
  </si>
  <si>
    <t>Taranaki</t>
  </si>
  <si>
    <t>Hawkes Bay</t>
  </si>
  <si>
    <t>Wellington</t>
  </si>
  <si>
    <t>Nelson/Tasman</t>
  </si>
  <si>
    <t>Marlborough</t>
  </si>
  <si>
    <t>Chatham Islands</t>
  </si>
  <si>
    <t xml:space="preserve">                              </t>
  </si>
  <si>
    <t>Please note: dollar values for ironsand production are not supplied</t>
  </si>
  <si>
    <t>Other hard rock (includes Globe Progress)</t>
  </si>
  <si>
    <t>Not supplied</t>
  </si>
  <si>
    <t>Amorphous Silica</t>
  </si>
  <si>
    <t>Figures are for a calendar year</t>
  </si>
  <si>
    <r>
      <t xml:space="preserve">Total Ironsand Production </t>
    </r>
    <r>
      <rPr>
        <b/>
        <i/>
        <u val="single"/>
        <sz val="12"/>
        <rFont val="Arial"/>
        <family val="2"/>
      </rPr>
      <t>(tonnes)</t>
    </r>
    <r>
      <rPr>
        <b/>
        <sz val="12"/>
        <rFont val="Arial"/>
        <family val="2"/>
      </rPr>
      <t xml:space="preserve"> and Values ($)*</t>
    </r>
  </si>
  <si>
    <r>
      <t xml:space="preserve">Total </t>
    </r>
    <r>
      <rPr>
        <b/>
        <i/>
        <u val="single"/>
        <sz val="12"/>
        <rFont val="Arial"/>
        <family val="2"/>
      </rPr>
      <t>Tonnage</t>
    </r>
    <r>
      <rPr>
        <b/>
        <sz val="12"/>
        <rFont val="Arial"/>
        <family val="2"/>
      </rPr>
      <t xml:space="preserve"> Produced</t>
    </r>
  </si>
  <si>
    <t>Please note: Figures may be rounded</t>
  </si>
  <si>
    <r>
      <t>Industrial Minerals</t>
    </r>
    <r>
      <rPr>
        <sz val="12"/>
        <rFont val="Arial"/>
        <family val="2"/>
      </rPr>
      <t xml:space="preserve"> production summary by </t>
    </r>
    <r>
      <rPr>
        <b/>
        <sz val="12"/>
        <rFont val="Arial"/>
        <family val="2"/>
      </rPr>
      <t>Region</t>
    </r>
  </si>
  <si>
    <r>
      <t>Industrial Minerals</t>
    </r>
    <r>
      <rPr>
        <sz val="12"/>
        <rFont val="Arial"/>
        <family val="2"/>
      </rPr>
      <t xml:space="preserve"> production summary by</t>
    </r>
    <r>
      <rPr>
        <b/>
        <sz val="12"/>
        <color indexed="10"/>
        <rFont val="Arial"/>
        <family val="2"/>
      </rPr>
      <t xml:space="preserve"> </t>
    </r>
    <r>
      <rPr>
        <b/>
        <sz val="12"/>
        <rFont val="Arial"/>
        <family val="2"/>
      </rPr>
      <t>Commodity</t>
    </r>
  </si>
  <si>
    <t>NEW ZEALAND ANNUAL PRODUCTION STATISTICS - ALL COMMODITIES</t>
  </si>
  <si>
    <r>
      <t xml:space="preserve">Total Gold Production </t>
    </r>
    <r>
      <rPr>
        <b/>
        <i/>
        <u val="single"/>
        <sz val="12"/>
        <rFont val="Arial"/>
        <family val="2"/>
      </rPr>
      <t>(kgs)</t>
    </r>
    <r>
      <rPr>
        <b/>
        <sz val="12"/>
        <rFont val="Arial"/>
        <family val="2"/>
      </rPr>
      <t xml:space="preserve"> and Values ($)</t>
    </r>
  </si>
  <si>
    <r>
      <t xml:space="preserve">Total Silver Production </t>
    </r>
    <r>
      <rPr>
        <b/>
        <i/>
        <u val="single"/>
        <sz val="12"/>
        <rFont val="Arial"/>
        <family val="2"/>
      </rPr>
      <t>(kgs)</t>
    </r>
    <r>
      <rPr>
        <b/>
        <sz val="12"/>
        <rFont val="Arial"/>
        <family val="2"/>
      </rPr>
      <t xml:space="preserve"> and Values ($)</t>
    </r>
  </si>
  <si>
    <t>NEW ZEALAND INDUSTRIAL MINERAL PRODUCTION BY COMMODITY</t>
  </si>
  <si>
    <t>NEW ZEALAND INDUSTRIAL MINERAL PRODUCTION BY REGION</t>
  </si>
  <si>
    <t>Manawatu/Whanganui</t>
  </si>
  <si>
    <t>NEW ZEALAND COAL PRODUCTION  BY MINING METHOD, RANK AND REGION (kt)</t>
  </si>
  <si>
    <t xml:space="preserve">Created by Gareth Browne and Jeremy Robson </t>
  </si>
  <si>
    <t>Waihi: Production recorded for permit 41808; mine summary for licence 322388</t>
  </si>
  <si>
    <t>This will get you all the reported production for permits</t>
  </si>
  <si>
    <t>Run crystal report "Gold and Silver Production for TEXAS only data.rpt" from above folder</t>
  </si>
  <si>
    <t>P:\ORM\Crown Minerals\Crystal Reports\Non Crown Owned Minerals Reports From Access DB</t>
  </si>
  <si>
    <t>Run crystal report "Year by Commodity.rpt" from above folder</t>
  </si>
  <si>
    <t>Confirm with Senior Geologist how he would like to define mining companies/regions</t>
  </si>
  <si>
    <t>Other: Production recorded for permits 41164, 42024; mine summary for remaining licences on report.</t>
  </si>
  <si>
    <t>Gold and Silver</t>
  </si>
  <si>
    <t>Ironsands</t>
  </si>
  <si>
    <t>Look at all mining Ironsands permits for production using  "Gold and Silver Production for TEXAS only data.rpt" with Ironsands as mineral</t>
  </si>
  <si>
    <t>2010 by Commodity</t>
  </si>
  <si>
    <t>Run report "Year by Commodity.rpt" from above folder. Values are omitted for the current year and supplied for the previous year</t>
  </si>
  <si>
    <t>2010 by Region</t>
  </si>
  <si>
    <t>Run report "Year by region.rpt" from above folder. Values are omitted for the current year and supplied for the previous year</t>
  </si>
  <si>
    <t>Underground</t>
  </si>
  <si>
    <t>-</t>
  </si>
  <si>
    <t>withheld</t>
  </si>
  <si>
    <t>Manawatu/Wanganui</t>
  </si>
  <si>
    <t>Index - 2012 New Zealand Coal, Industrial Minerals and Metallic Minerals Production Survey</t>
  </si>
  <si>
    <t>2012 By Region</t>
  </si>
  <si>
    <t>2012 By Commodity</t>
  </si>
  <si>
    <t>Caterbury</t>
  </si>
  <si>
    <t>Coal production figures are taken from the New Zealand Energy Data File 2012</t>
  </si>
  <si>
    <t>Taken from the Energy Data File (for 2010 info was on page 33) or Contact Nathan Young from the Modelling and Sector Trends team.</t>
  </si>
  <si>
    <t>To get this info for licences run permit search in TEXAS and go through each licence looking for Annual Summary Returns. Sum the data in these letters/forms by Gold and Silver and combine with the permit info. The licences for 2012 were 322954,32093,322963,323192,323209,323255,323257,323273,32774,322388.</t>
  </si>
  <si>
    <t>For 2012 Report we used the report  "Gold and Silver Production for TEXAS only data.rpt" from the above folder and then grouped as follow. As in the national summary we sourced the licence info from Ann Summary Returns</t>
  </si>
  <si>
    <t xml:space="preserve">Macraes: Production recorded for permits 41064 &amp; 52738 </t>
  </si>
  <si>
    <t>Otago: All permits with otago location on report except 41064, 52738</t>
  </si>
  <si>
    <t>West Coast: All permits with west coast location on report except 41164 and mining licences belonging to west coast (e.g for 2012- 32093,322963,323192 and 323257)</t>
  </si>
  <si>
    <t>See Senior Regulatory Analyst, Barry Winfield, for estimate of Ironsands production for Taharoa (usually we add 1 milllion tonnes on top of the total Ironsands production)</t>
  </si>
  <si>
    <t>(kilotonnes)</t>
  </si>
  <si>
    <t>witheld</t>
  </si>
  <si>
    <t xml:space="preserve">Grand Total (NZ) </t>
  </si>
  <si>
    <t>Gold Quantities for 2012 for West Coast and Otago/Southland were updated in 2016 due to discrepancy in figures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</si>
</sst>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_-* #,##0.000_-;\-* #,##0.000_-;_-* &quot;-&quot;???_-;_-@_-"/>
    <numFmt numFmtId="173" formatCode="&quot;$&quot;#,##0.00"/>
    <numFmt numFmtId="174" formatCode="0_ ;\-0\ "/>
    <numFmt numFmtId="175" formatCode="0.0000"/>
    <numFmt numFmtId="176" formatCode="#,##0.0000"/>
    <numFmt numFmtId="177" formatCode="#,##0.000000000000"/>
    <numFmt numFmtId="178" formatCode="#,##0_ ;\-#,##0\ "/>
    <numFmt numFmtId="179" formatCode="&quot;$&quot;#,##0.0000;[Red]\-&quot;$&quot;#,##0.0000"/>
    <numFmt numFmtId="180" formatCode="#,##0.00_ ;\-#,##0.00\ "/>
    <numFmt numFmtId="181" formatCode="_-&quot;$&quot;* #,##0.000_-;\-&quot;$&quot;* #,##0.000_-;_-&quot;$&quot;* &quot;-&quot;???_-;_-@_-"/>
    <numFmt numFmtId="182" formatCode="0.000;\-0.000;\0"/>
    <numFmt numFmtId="183" formatCode="0.000;0.000"/>
    <numFmt numFmtId="184" formatCode="#,##0.000;\-#,##0.000"/>
    <numFmt numFmtId="185" formatCode="0.000_ ;\-0.000\ "/>
    <numFmt numFmtId="186" formatCode="[$$-1409]#,##0.00"/>
    <numFmt numFmtId="187" formatCode="[$-1409]dddd\,\ d\ mmmm\ yyyy"/>
    <numFmt numFmtId="188" formatCode="0.0"/>
    <numFmt numFmtId="189" formatCode="[$-1409]h:mm:ss\ AM/PM"/>
    <numFmt numFmtId="190" formatCode="&quot;$&quot;#,##0.000"/>
    <numFmt numFmtId="191" formatCode="_-&quot;$&quot;* #,##0.0_-;\-&quot;$&quot;* #,##0.0_-;_-&quot;$&quot;* &quot;-&quot;_-;_-@_-"/>
    <numFmt numFmtId="192" formatCode="_-&quot;$&quot;* #,##0.00_-;\-&quot;$&quot;* #,##0.00_-;_-&quot;$&quot;* &quot;-&quot;_-;_-@_-"/>
    <numFmt numFmtId="193" formatCode="_-&quot;$&quot;* #,##0.0_-;\-&quot;$&quot;* #,##0.0_-;_-&quot;$&quot;* &quot;-&quot;??_-;_-@_-"/>
    <numFmt numFmtId="194" formatCode="_-&quot;$&quot;* #,##0_-;\-&quot;$&quot;* #,##0_-;_-&quot;$&quot;* &quot;-&quot;??_-;_-@_-"/>
    <numFmt numFmtId="195" formatCode="_-[$$-409]* #,##0.00_ ;_-[$$-409]* \-#,##0.00\ ;_-[$$-409]* &quot;-&quot;??_ ;_-@_ "/>
    <numFmt numFmtId="196" formatCode="_-[$$-409]* #,##0.0_ ;_-[$$-409]* \-#,##0.0\ ;_-[$$-409]* &quot;-&quot;??_ ;_-@_ "/>
    <numFmt numFmtId="197" formatCode="_-[$$-409]* #,##0_ ;_-[$$-409]* \-#,##0\ ;_-[$$-409]* &quot;-&quot;??_ ;_-@_ "/>
    <numFmt numFmtId="198" formatCode="[$$-409]#,##0_ ;\-[$$-409]#,##0\ "/>
    <numFmt numFmtId="199" formatCode="[$$-409]#,##0.0_ ;\-[$$-409]#,##0.0\ "/>
    <numFmt numFmtId="200" formatCode="[$$-409]#,##0.00_ ;\-[$$-409]#,##0.00\ "/>
    <numFmt numFmtId="201" formatCode="0.000000"/>
    <numFmt numFmtId="202" formatCode="0.00000"/>
    <numFmt numFmtId="203" formatCode="0.0%"/>
    <numFmt numFmtId="204" formatCode="_-* #,##0.0_-;\-* #,##0.0_-;_-* &quot;-&quot;??_-;_-@_-"/>
    <numFmt numFmtId="205" formatCode="_-* #,##0_-;\-* #,##0_-;_-* &quot;-&quot;??_-;_-@_-"/>
    <numFmt numFmtId="206" formatCode="&quot;$&quot;#,##0.0000000;\-&quot;$&quot;#,##0.0000000"/>
    <numFmt numFmtId="207" formatCode="0.0000000"/>
  </numFmts>
  <fonts count="57">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2"/>
      <name val="Arial"/>
      <family val="2"/>
    </font>
    <font>
      <sz val="12"/>
      <name val="Arial"/>
      <family val="2"/>
    </font>
    <font>
      <b/>
      <sz val="12"/>
      <color indexed="10"/>
      <name val="Arial"/>
      <family val="2"/>
    </font>
    <font>
      <b/>
      <sz val="10"/>
      <name val="Arial"/>
      <family val="2"/>
    </font>
    <font>
      <b/>
      <i/>
      <u val="single"/>
      <sz val="12"/>
      <name val="Arial"/>
      <family val="2"/>
    </font>
    <font>
      <i/>
      <sz val="12"/>
      <name val="Arial"/>
      <family val="2"/>
    </font>
    <font>
      <b/>
      <i/>
      <sz val="12"/>
      <name val="Arial"/>
      <family val="2"/>
    </font>
    <font>
      <u val="single"/>
      <sz val="12"/>
      <color indexed="12"/>
      <name val="Arial"/>
      <family val="2"/>
    </font>
    <font>
      <b/>
      <sz val="12"/>
      <color indexed="8"/>
      <name val="Arial"/>
      <family val="2"/>
    </font>
    <font>
      <sz val="12"/>
      <color indexed="8"/>
      <name val="Arial"/>
      <family val="2"/>
    </font>
    <font>
      <b/>
      <sz val="14"/>
      <name val="Arial"/>
      <family val="2"/>
    </font>
    <font>
      <b/>
      <u val="single"/>
      <sz val="12"/>
      <color indexed="12"/>
      <name val="Arial"/>
      <family val="2"/>
    </font>
    <font>
      <b/>
      <sz val="10"/>
      <color indexed="8"/>
      <name val="Arial"/>
      <family val="2"/>
    </font>
    <font>
      <sz val="12"/>
      <color indexed="9"/>
      <name val="Arial"/>
      <family val="2"/>
    </font>
    <font>
      <b/>
      <u val="single"/>
      <sz val="14"/>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2"/>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2"/>
      <color rgb="FF000000"/>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2" tint="-0.09996999800205231"/>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medium"/>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protection/>
    </xf>
    <xf numFmtId="0" fontId="1" fillId="0" borderId="0">
      <alignmen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7">
    <xf numFmtId="0" fontId="0" fillId="0" borderId="0" xfId="0"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xf>
    <xf numFmtId="3" fontId="5" fillId="0" borderId="0" xfId="0" applyNumberFormat="1" applyFont="1" applyFill="1" applyBorder="1" applyAlignment="1">
      <alignment horizontal="righ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NumberFormat="1" applyFont="1" applyBorder="1" applyAlignment="1">
      <alignment/>
    </xf>
    <xf numFmtId="44" fontId="6" fillId="0" borderId="0" xfId="44" applyFont="1" applyBorder="1" applyAlignment="1">
      <alignment horizontal="center"/>
    </xf>
    <xf numFmtId="172" fontId="6" fillId="0" borderId="0" xfId="0" applyNumberFormat="1" applyFont="1" applyBorder="1" applyAlignment="1">
      <alignment horizontal="center"/>
    </xf>
    <xf numFmtId="44" fontId="6" fillId="0" borderId="0" xfId="0" applyNumberFormat="1" applyFont="1" applyBorder="1" applyAlignment="1">
      <alignment horizontal="center"/>
    </xf>
    <xf numFmtId="44" fontId="5" fillId="0" borderId="0" xfId="44" applyFont="1" applyFill="1" applyBorder="1" applyAlignment="1">
      <alignment/>
    </xf>
    <xf numFmtId="44" fontId="5" fillId="0" borderId="0" xfId="44" applyFont="1" applyFill="1" applyBorder="1" applyAlignment="1">
      <alignment horizontal="center"/>
    </xf>
    <xf numFmtId="3" fontId="6" fillId="33" borderId="0" xfId="0" applyNumberFormat="1" applyFont="1" applyFill="1" applyBorder="1" applyAlignment="1">
      <alignment horizontal="center"/>
    </xf>
    <xf numFmtId="0" fontId="10" fillId="0" borderId="0" xfId="0" applyFont="1" applyBorder="1" applyAlignment="1">
      <alignment horizontal="center"/>
    </xf>
    <xf numFmtId="44" fontId="6" fillId="0" borderId="0" xfId="44" applyFont="1" applyFill="1" applyBorder="1" applyAlignment="1">
      <alignment horizontal="center"/>
    </xf>
    <xf numFmtId="0" fontId="6" fillId="33" borderId="0" xfId="0" applyFont="1" applyFill="1" applyBorder="1" applyAlignment="1">
      <alignment horizontal="center"/>
    </xf>
    <xf numFmtId="44" fontId="6" fillId="0" borderId="0" xfId="0" applyNumberFormat="1" applyFont="1" applyAlignment="1">
      <alignment/>
    </xf>
    <xf numFmtId="0" fontId="6" fillId="0" borderId="0" xfId="0" applyFont="1" applyFill="1" applyBorder="1" applyAlignment="1">
      <alignment/>
    </xf>
    <xf numFmtId="0" fontId="6" fillId="0" borderId="0" xfId="0" applyFont="1" applyFill="1" applyAlignment="1">
      <alignment/>
    </xf>
    <xf numFmtId="0" fontId="10" fillId="0" borderId="0" xfId="0" applyFont="1" applyBorder="1" applyAlignment="1">
      <alignment/>
    </xf>
    <xf numFmtId="3" fontId="5" fillId="0" borderId="0" xfId="0" applyNumberFormat="1" applyFont="1" applyBorder="1" applyAlignment="1">
      <alignment/>
    </xf>
    <xf numFmtId="44" fontId="5" fillId="0" borderId="0" xfId="44" applyFont="1" applyBorder="1" applyAlignment="1">
      <alignment/>
    </xf>
    <xf numFmtId="0" fontId="6" fillId="0" borderId="0" xfId="0" applyFont="1" applyAlignment="1">
      <alignment horizontal="center"/>
    </xf>
    <xf numFmtId="44" fontId="6" fillId="0" borderId="0" xfId="0" applyNumberFormat="1" applyFont="1" applyAlignment="1">
      <alignment horizontal="center"/>
    </xf>
    <xf numFmtId="0" fontId="55" fillId="0" borderId="0" xfId="0" applyFont="1" applyAlignment="1">
      <alignment/>
    </xf>
    <xf numFmtId="4" fontId="6" fillId="0" borderId="0" xfId="0" applyNumberFormat="1" applyFont="1" applyAlignment="1">
      <alignment horizontal="center"/>
    </xf>
    <xf numFmtId="2" fontId="6" fillId="0" borderId="0" xfId="0" applyNumberFormat="1" applyFont="1" applyAlignment="1">
      <alignment/>
    </xf>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right" vertical="top"/>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3" fontId="6" fillId="0" borderId="0"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left"/>
    </xf>
    <xf numFmtId="0" fontId="12" fillId="0" borderId="0" xfId="60" applyFont="1" applyFill="1" applyBorder="1" applyAlignment="1" applyProtection="1">
      <alignment horizontal="center"/>
      <protection/>
    </xf>
    <xf numFmtId="0" fontId="13" fillId="0" borderId="0" xfId="0" applyFont="1" applyFill="1" applyBorder="1" applyAlignment="1">
      <alignment horizontal="center"/>
    </xf>
    <xf numFmtId="0" fontId="5" fillId="0" borderId="0" xfId="0" applyFont="1" applyBorder="1" applyAlignment="1">
      <alignment/>
    </xf>
    <xf numFmtId="3" fontId="6" fillId="0" borderId="0" xfId="0" applyNumberFormat="1" applyFont="1" applyBorder="1" applyAlignment="1">
      <alignment/>
    </xf>
    <xf numFmtId="4" fontId="6" fillId="0" borderId="0" xfId="0" applyNumberFormat="1" applyFont="1" applyBorder="1" applyAlignment="1">
      <alignment/>
    </xf>
    <xf numFmtId="44" fontId="6" fillId="0" borderId="0" xfId="44" applyFont="1" applyBorder="1" applyAlignment="1">
      <alignment/>
    </xf>
    <xf numFmtId="0" fontId="14" fillId="0" borderId="0" xfId="0" applyFont="1" applyBorder="1" applyAlignment="1">
      <alignment/>
    </xf>
    <xf numFmtId="0" fontId="13" fillId="0" borderId="0" xfId="0" applyFont="1" applyBorder="1" applyAlignment="1">
      <alignment horizontal="center"/>
    </xf>
    <xf numFmtId="44" fontId="6" fillId="0" borderId="0" xfId="0" applyNumberFormat="1" applyFont="1" applyBorder="1" applyAlignment="1">
      <alignment/>
    </xf>
    <xf numFmtId="3" fontId="6" fillId="0" borderId="0" xfId="0" applyNumberFormat="1" applyFont="1" applyAlignment="1">
      <alignment/>
    </xf>
    <xf numFmtId="3" fontId="14" fillId="0" borderId="0" xfId="0" applyNumberFormat="1" applyFont="1" applyFill="1" applyBorder="1" applyAlignment="1">
      <alignment horizontal="left"/>
    </xf>
    <xf numFmtId="0" fontId="14" fillId="0" borderId="0" xfId="65" applyFont="1">
      <alignment vertical="top"/>
      <protection/>
    </xf>
    <xf numFmtId="173" fontId="6" fillId="0" borderId="0" xfId="0" applyNumberFormat="1" applyFont="1" applyAlignment="1">
      <alignment/>
    </xf>
    <xf numFmtId="44" fontId="5" fillId="0" borderId="0" xfId="0" applyNumberFormat="1" applyFont="1" applyBorder="1" applyAlignment="1">
      <alignment/>
    </xf>
    <xf numFmtId="3" fontId="6" fillId="0" borderId="0" xfId="0" applyNumberFormat="1" applyFont="1" applyBorder="1" applyAlignment="1">
      <alignment horizontal="right"/>
    </xf>
    <xf numFmtId="0" fontId="14" fillId="0" borderId="0" xfId="0" applyFont="1" applyFill="1" applyBorder="1" applyAlignment="1">
      <alignment horizontal="left"/>
    </xf>
    <xf numFmtId="0" fontId="5" fillId="0" borderId="0" xfId="0" applyNumberFormat="1" applyFont="1" applyBorder="1" applyAlignment="1">
      <alignment/>
    </xf>
    <xf numFmtId="44" fontId="6" fillId="0" borderId="0" xfId="0" applyNumberFormat="1" applyFont="1" applyFill="1" applyBorder="1" applyAlignment="1">
      <alignment/>
    </xf>
    <xf numFmtId="1" fontId="6" fillId="0" borderId="0" xfId="0" applyNumberFormat="1" applyFont="1" applyFill="1" applyBorder="1" applyAlignment="1">
      <alignment/>
    </xf>
    <xf numFmtId="3" fontId="5" fillId="0" borderId="0" xfId="0" applyNumberFormat="1" applyFont="1" applyFill="1" applyBorder="1" applyAlignment="1">
      <alignment/>
    </xf>
    <xf numFmtId="44" fontId="5" fillId="0" borderId="0" xfId="0" applyNumberFormat="1" applyFont="1" applyFill="1" applyBorder="1" applyAlignment="1">
      <alignment/>
    </xf>
    <xf numFmtId="44" fontId="5" fillId="0" borderId="0" xfId="0" applyNumberFormat="1" applyFont="1" applyFill="1" applyBorder="1" applyAlignment="1">
      <alignment horizontal="center"/>
    </xf>
    <xf numFmtId="186" fontId="13" fillId="0" borderId="0" xfId="65" applyNumberFormat="1" applyFont="1" applyAlignment="1">
      <alignment vertical="top"/>
      <protection/>
    </xf>
    <xf numFmtId="186" fontId="13" fillId="0" borderId="0" xfId="65" applyNumberFormat="1" applyFont="1" applyAlignment="1">
      <alignment horizontal="right" vertical="top"/>
      <protection/>
    </xf>
    <xf numFmtId="3" fontId="14" fillId="0" borderId="0" xfId="65" applyNumberFormat="1" applyFont="1" applyAlignment="1">
      <alignment horizontal="right" vertical="top"/>
      <protection/>
    </xf>
    <xf numFmtId="4" fontId="14" fillId="0" borderId="0" xfId="65" applyNumberFormat="1" applyFont="1" applyAlignment="1">
      <alignment vertical="top"/>
      <protection/>
    </xf>
    <xf numFmtId="164" fontId="14" fillId="0" borderId="0" xfId="0" applyNumberFormat="1" applyFont="1" applyFill="1" applyBorder="1" applyAlignment="1">
      <alignment horizontal="center"/>
    </xf>
    <xf numFmtId="4" fontId="6" fillId="0" borderId="0" xfId="0" applyNumberFormat="1" applyFont="1" applyAlignment="1">
      <alignment/>
    </xf>
    <xf numFmtId="4" fontId="6" fillId="0" borderId="0" xfId="0" applyNumberFormat="1" applyFont="1" applyBorder="1" applyAlignment="1">
      <alignment/>
    </xf>
    <xf numFmtId="164" fontId="13" fillId="0" borderId="0" xfId="0" applyNumberFormat="1" applyFont="1" applyFill="1" applyBorder="1" applyAlignment="1">
      <alignment horizontal="center"/>
    </xf>
    <xf numFmtId="0" fontId="14" fillId="0" borderId="0" xfId="0" applyFont="1" applyFill="1" applyBorder="1" applyAlignment="1">
      <alignment horizontal="center"/>
    </xf>
    <xf numFmtId="0" fontId="5" fillId="0" borderId="0" xfId="0" applyFont="1" applyAlignment="1">
      <alignment/>
    </xf>
    <xf numFmtId="3" fontId="14" fillId="0" borderId="0" xfId="0" applyNumberFormat="1" applyFont="1" applyFill="1" applyBorder="1" applyAlignment="1">
      <alignment horizontal="center"/>
    </xf>
    <xf numFmtId="3" fontId="14" fillId="0" borderId="0" xfId="65" applyNumberFormat="1" applyFont="1" applyFill="1" applyAlignment="1">
      <alignment horizontal="right" vertical="top"/>
      <protection/>
    </xf>
    <xf numFmtId="44" fontId="6" fillId="0" borderId="0" xfId="44" applyFont="1" applyFill="1" applyBorder="1" applyAlignment="1">
      <alignment/>
    </xf>
    <xf numFmtId="5" fontId="14" fillId="0" borderId="0" xfId="0" applyNumberFormat="1" applyFont="1" applyFill="1" applyBorder="1" applyAlignment="1">
      <alignment horizontal="center"/>
    </xf>
    <xf numFmtId="0" fontId="6" fillId="0" borderId="0" xfId="0" applyFont="1" applyAlignment="1">
      <alignment/>
    </xf>
    <xf numFmtId="3" fontId="6" fillId="0" borderId="0" xfId="0" applyNumberFormat="1" applyFont="1" applyAlignment="1">
      <alignment/>
    </xf>
    <xf numFmtId="0" fontId="5" fillId="34" borderId="0" xfId="0" applyFont="1" applyFill="1" applyBorder="1" applyAlignment="1">
      <alignment/>
    </xf>
    <xf numFmtId="0" fontId="6" fillId="34" borderId="0" xfId="0" applyFont="1" applyFill="1" applyBorder="1" applyAlignment="1">
      <alignment/>
    </xf>
    <xf numFmtId="0" fontId="5" fillId="34" borderId="0" xfId="44" applyNumberFormat="1" applyFont="1" applyFill="1" applyBorder="1" applyAlignment="1">
      <alignment/>
    </xf>
    <xf numFmtId="44" fontId="5" fillId="34" borderId="0" xfId="44" applyFont="1" applyFill="1" applyBorder="1" applyAlignment="1">
      <alignment horizontal="right"/>
    </xf>
    <xf numFmtId="4" fontId="5" fillId="34" borderId="0" xfId="44" applyNumberFormat="1" applyFont="1" applyFill="1" applyBorder="1" applyAlignment="1">
      <alignment horizontal="right"/>
    </xf>
    <xf numFmtId="44" fontId="6" fillId="34" borderId="0" xfId="44" applyFont="1" applyFill="1" applyBorder="1" applyAlignment="1">
      <alignment horizontal="right"/>
    </xf>
    <xf numFmtId="4" fontId="6" fillId="34" borderId="0" xfId="44" applyNumberFormat="1" applyFont="1" applyFill="1" applyBorder="1" applyAlignment="1">
      <alignment horizontal="right"/>
    </xf>
    <xf numFmtId="0" fontId="13" fillId="16" borderId="0" xfId="0" applyFont="1" applyFill="1" applyBorder="1" applyAlignment="1">
      <alignment/>
    </xf>
    <xf numFmtId="44" fontId="6" fillId="0" borderId="0" xfId="44" applyFont="1" applyAlignment="1">
      <alignment/>
    </xf>
    <xf numFmtId="4" fontId="6" fillId="0" borderId="0" xfId="44" applyNumberFormat="1" applyFont="1" applyAlignment="1">
      <alignment/>
    </xf>
    <xf numFmtId="164" fontId="6" fillId="0" borderId="0" xfId="44" applyNumberFormat="1" applyFont="1" applyFill="1" applyBorder="1" applyAlignment="1">
      <alignment horizontal="right"/>
    </xf>
    <xf numFmtId="7" fontId="6" fillId="0" borderId="0" xfId="44" applyNumberFormat="1" applyFont="1" applyBorder="1" applyAlignment="1">
      <alignment horizontal="center"/>
    </xf>
    <xf numFmtId="44" fontId="6" fillId="0" borderId="0" xfId="44" applyFont="1" applyBorder="1" applyAlignment="1">
      <alignment horizontal="right"/>
    </xf>
    <xf numFmtId="44" fontId="6" fillId="0" borderId="0" xfId="44" applyFont="1" applyFill="1" applyBorder="1" applyAlignment="1">
      <alignment horizontal="right"/>
    </xf>
    <xf numFmtId="0" fontId="13" fillId="0" borderId="0" xfId="0" applyFont="1" applyBorder="1" applyAlignment="1">
      <alignment/>
    </xf>
    <xf numFmtId="5" fontId="5" fillId="0" borderId="0" xfId="0" applyNumberFormat="1" applyFont="1" applyFill="1" applyBorder="1" applyAlignment="1">
      <alignment horizontal="right"/>
    </xf>
    <xf numFmtId="3" fontId="6" fillId="0" borderId="0" xfId="44" applyNumberFormat="1" applyFont="1" applyFill="1" applyBorder="1" applyAlignment="1">
      <alignment horizontal="right"/>
    </xf>
    <xf numFmtId="0" fontId="6" fillId="0" borderId="0" xfId="0" applyNumberFormat="1" applyFont="1" applyAlignment="1">
      <alignment/>
    </xf>
    <xf numFmtId="8" fontId="6" fillId="0" borderId="0" xfId="0" applyNumberFormat="1" applyFont="1" applyAlignment="1">
      <alignment/>
    </xf>
    <xf numFmtId="41" fontId="5" fillId="0" borderId="0" xfId="44" applyNumberFormat="1" applyFont="1" applyBorder="1" applyAlignment="1">
      <alignment/>
    </xf>
    <xf numFmtId="178" fontId="5" fillId="0" borderId="0" xfId="44" applyNumberFormat="1" applyFont="1" applyFill="1" applyBorder="1" applyAlignment="1">
      <alignment horizontal="right"/>
    </xf>
    <xf numFmtId="1" fontId="6" fillId="0" borderId="0" xfId="0" applyNumberFormat="1" applyFont="1" applyAlignment="1">
      <alignment/>
    </xf>
    <xf numFmtId="0" fontId="5" fillId="34" borderId="0" xfId="0" applyFont="1" applyFill="1" applyBorder="1" applyAlignment="1">
      <alignment horizontal="center"/>
    </xf>
    <xf numFmtId="0" fontId="5" fillId="16" borderId="0" xfId="0" applyFont="1" applyFill="1" applyBorder="1" applyAlignment="1">
      <alignment/>
    </xf>
    <xf numFmtId="5" fontId="5" fillId="16" borderId="0" xfId="44" applyNumberFormat="1" applyFont="1" applyFill="1" applyBorder="1" applyAlignment="1">
      <alignment horizontal="right"/>
    </xf>
    <xf numFmtId="0" fontId="11" fillId="34" borderId="0" xfId="0" applyFont="1" applyFill="1" applyBorder="1" applyAlignment="1">
      <alignment/>
    </xf>
    <xf numFmtId="0" fontId="11" fillId="0" borderId="0" xfId="0" applyFont="1" applyFill="1" applyBorder="1" applyAlignment="1">
      <alignment/>
    </xf>
    <xf numFmtId="0" fontId="12" fillId="0" borderId="12" xfId="60" applyFont="1" applyFill="1" applyBorder="1" applyAlignment="1" applyProtection="1">
      <alignment/>
      <protection/>
    </xf>
    <xf numFmtId="0" fontId="12" fillId="0" borderId="0" xfId="60" applyFont="1" applyAlignment="1" applyProtection="1">
      <alignment/>
      <protection/>
    </xf>
    <xf numFmtId="0" fontId="12" fillId="0" borderId="0" xfId="60" applyFont="1" applyFill="1" applyBorder="1" applyAlignment="1" applyProtection="1">
      <alignment horizontal="left"/>
      <protection/>
    </xf>
    <xf numFmtId="0" fontId="12" fillId="0" borderId="0" xfId="60" applyFont="1" applyFill="1" applyBorder="1" applyAlignment="1" applyProtection="1">
      <alignment/>
      <protection/>
    </xf>
    <xf numFmtId="0" fontId="5" fillId="35" borderId="0" xfId="0" applyFont="1" applyFill="1" applyBorder="1" applyAlignment="1">
      <alignment horizontal="center"/>
    </xf>
    <xf numFmtId="3" fontId="5" fillId="35" borderId="0" xfId="0" applyNumberFormat="1" applyFont="1" applyFill="1" applyBorder="1" applyAlignment="1">
      <alignment horizontal="right"/>
    </xf>
    <xf numFmtId="173" fontId="5" fillId="35" borderId="0" xfId="0" applyNumberFormat="1" applyFont="1" applyFill="1" applyBorder="1" applyAlignment="1">
      <alignment horizontal="right"/>
    </xf>
    <xf numFmtId="0" fontId="6" fillId="35" borderId="0" xfId="0" applyFont="1" applyFill="1" applyBorder="1" applyAlignment="1">
      <alignment horizontal="center"/>
    </xf>
    <xf numFmtId="3" fontId="6" fillId="35" borderId="0" xfId="0" applyNumberFormat="1" applyFont="1" applyFill="1" applyBorder="1" applyAlignment="1">
      <alignment horizontal="right"/>
    </xf>
    <xf numFmtId="0" fontId="13" fillId="16" borderId="0" xfId="0" applyFont="1" applyFill="1" applyBorder="1" applyAlignment="1">
      <alignment horizontal="center"/>
    </xf>
    <xf numFmtId="0" fontId="13" fillId="36" borderId="0" xfId="0" applyFont="1" applyFill="1" applyBorder="1" applyAlignment="1">
      <alignment horizontal="center"/>
    </xf>
    <xf numFmtId="0" fontId="13" fillId="36" borderId="0" xfId="0" applyFont="1" applyFill="1" applyBorder="1" applyAlignment="1">
      <alignment horizontal="left"/>
    </xf>
    <xf numFmtId="3" fontId="5" fillId="16" borderId="0" xfId="0" applyNumberFormat="1" applyFont="1" applyFill="1" applyBorder="1" applyAlignment="1">
      <alignment/>
    </xf>
    <xf numFmtId="0" fontId="5" fillId="35" borderId="0" xfId="0" applyFont="1" applyFill="1" applyBorder="1" applyAlignment="1">
      <alignment horizontal="left"/>
    </xf>
    <xf numFmtId="4" fontId="5" fillId="35" borderId="0" xfId="0" applyNumberFormat="1" applyFont="1" applyFill="1" applyBorder="1" applyAlignment="1">
      <alignment horizontal="right"/>
    </xf>
    <xf numFmtId="0" fontId="6" fillId="35" borderId="0" xfId="0" applyFont="1" applyFill="1" applyBorder="1" applyAlignment="1">
      <alignment horizontal="left"/>
    </xf>
    <xf numFmtId="4" fontId="6" fillId="35" borderId="0" xfId="0" applyNumberFormat="1" applyFont="1" applyFill="1" applyBorder="1" applyAlignment="1">
      <alignment horizontal="right"/>
    </xf>
    <xf numFmtId="0" fontId="5" fillId="34" borderId="0" xfId="0" applyFont="1" applyFill="1" applyBorder="1" applyAlignment="1">
      <alignment/>
    </xf>
    <xf numFmtId="0" fontId="6" fillId="16" borderId="0" xfId="0" applyFont="1" applyFill="1" applyBorder="1" applyAlignment="1">
      <alignment/>
    </xf>
    <xf numFmtId="0" fontId="5" fillId="34" borderId="0" xfId="0" applyFont="1" applyFill="1" applyBorder="1" applyAlignment="1">
      <alignment horizontal="right"/>
    </xf>
    <xf numFmtId="2" fontId="6" fillId="0" borderId="0" xfId="0" applyNumberFormat="1" applyFont="1" applyBorder="1" applyAlignment="1">
      <alignment horizontal="right"/>
    </xf>
    <xf numFmtId="0" fontId="6" fillId="0" borderId="0" xfId="0" applyFont="1" applyBorder="1" applyAlignment="1">
      <alignment horizontal="right"/>
    </xf>
    <xf numFmtId="173" fontId="6" fillId="0" borderId="0" xfId="0" applyNumberFormat="1" applyFont="1" applyBorder="1" applyAlignment="1">
      <alignment horizontal="right"/>
    </xf>
    <xf numFmtId="4" fontId="5" fillId="34" borderId="0" xfId="0" applyNumberFormat="1" applyFont="1" applyFill="1" applyBorder="1" applyAlignment="1">
      <alignment/>
    </xf>
    <xf numFmtId="5" fontId="5" fillId="34" borderId="0" xfId="0" applyNumberFormat="1" applyFont="1" applyFill="1" applyBorder="1" applyAlignment="1">
      <alignment/>
    </xf>
    <xf numFmtId="164" fontId="11" fillId="16" borderId="0" xfId="0" applyNumberFormat="1" applyFont="1" applyFill="1" applyBorder="1" applyAlignment="1">
      <alignment horizontal="right"/>
    </xf>
    <xf numFmtId="5" fontId="5" fillId="16" borderId="0" xfId="44" applyNumberFormat="1" applyFont="1" applyFill="1" applyBorder="1" applyAlignment="1">
      <alignment/>
    </xf>
    <xf numFmtId="180" fontId="5" fillId="16" borderId="0" xfId="44" applyNumberFormat="1" applyFont="1" applyFill="1" applyBorder="1" applyAlignment="1">
      <alignment/>
    </xf>
    <xf numFmtId="1" fontId="6" fillId="0" borderId="0" xfId="0" applyNumberFormat="1" applyFont="1" applyBorder="1" applyAlignment="1">
      <alignment/>
    </xf>
    <xf numFmtId="4" fontId="6" fillId="0" borderId="0" xfId="44" applyNumberFormat="1" applyFont="1" applyBorder="1" applyAlignment="1">
      <alignment/>
    </xf>
    <xf numFmtId="0" fontId="6" fillId="0" borderId="0" xfId="44" applyNumberFormat="1" applyFont="1" applyBorder="1" applyAlignment="1">
      <alignment horizontal="right"/>
    </xf>
    <xf numFmtId="4" fontId="6" fillId="0" borderId="0" xfId="44" applyNumberFormat="1" applyFont="1" applyBorder="1" applyAlignment="1">
      <alignment horizontal="right"/>
    </xf>
    <xf numFmtId="3" fontId="5" fillId="0" borderId="0" xfId="44" applyNumberFormat="1" applyFont="1" applyBorder="1" applyAlignment="1">
      <alignment horizontal="right"/>
    </xf>
    <xf numFmtId="3" fontId="6" fillId="0" borderId="0" xfId="64" applyNumberFormat="1" applyFont="1" applyFill="1" applyBorder="1" applyAlignment="1">
      <alignment horizontal="right" vertical="top"/>
      <protection/>
    </xf>
    <xf numFmtId="3" fontId="14" fillId="0" borderId="0" xfId="65" applyNumberFormat="1" applyFont="1">
      <alignment vertical="top"/>
      <protection/>
    </xf>
    <xf numFmtId="0" fontId="16" fillId="0" borderId="13" xfId="60" applyFont="1" applyBorder="1" applyAlignment="1" applyProtection="1">
      <alignment horizontal="center" vertical="center"/>
      <protection/>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8" fillId="37" borderId="0" xfId="0" applyFont="1" applyFill="1" applyAlignment="1">
      <alignment wrapText="1"/>
    </xf>
    <xf numFmtId="0" fontId="0" fillId="37" borderId="0" xfId="0" applyFont="1" applyFill="1" applyAlignment="1">
      <alignment wrapText="1"/>
    </xf>
    <xf numFmtId="0" fontId="0" fillId="37" borderId="0" xfId="0" applyFill="1" applyAlignment="1">
      <alignment wrapText="1"/>
    </xf>
    <xf numFmtId="0" fontId="5" fillId="37" borderId="0" xfId="0" applyFont="1" applyFill="1" applyAlignment="1">
      <alignment wrapText="1"/>
    </xf>
    <xf numFmtId="0" fontId="53" fillId="37" borderId="0" xfId="0" applyFont="1" applyFill="1" applyAlignment="1">
      <alignment wrapText="1"/>
    </xf>
    <xf numFmtId="0" fontId="5" fillId="34" borderId="0" xfId="68" applyFont="1" applyFill="1" applyBorder="1">
      <alignment/>
      <protection/>
    </xf>
    <xf numFmtId="0" fontId="5" fillId="34" borderId="0" xfId="68" applyFont="1" applyFill="1" applyBorder="1" applyAlignment="1">
      <alignment horizontal="right"/>
      <protection/>
    </xf>
    <xf numFmtId="3" fontId="5" fillId="34" borderId="0" xfId="68" applyNumberFormat="1" applyFont="1" applyFill="1" applyBorder="1" applyAlignment="1">
      <alignment horizontal="right"/>
      <protection/>
    </xf>
    <xf numFmtId="0" fontId="5" fillId="34" borderId="14" xfId="68" applyFont="1" applyFill="1" applyBorder="1" applyAlignment="1">
      <alignment horizontal="right"/>
      <protection/>
    </xf>
    <xf numFmtId="0" fontId="11" fillId="34" borderId="0" xfId="68" applyFont="1" applyFill="1" applyBorder="1">
      <alignment/>
      <protection/>
    </xf>
    <xf numFmtId="0" fontId="11" fillId="34" borderId="0" xfId="68" applyFont="1" applyFill="1" applyBorder="1" applyAlignment="1">
      <alignment horizontal="right"/>
      <protection/>
    </xf>
    <xf numFmtId="3" fontId="11" fillId="34" borderId="0" xfId="68" applyNumberFormat="1" applyFont="1" applyFill="1" applyBorder="1" applyAlignment="1">
      <alignment horizontal="right"/>
      <protection/>
    </xf>
    <xf numFmtId="0" fontId="6" fillId="34" borderId="0" xfId="68" applyFont="1" applyFill="1" applyBorder="1" applyAlignment="1">
      <alignment horizontal="right"/>
      <protection/>
    </xf>
    <xf numFmtId="0" fontId="11" fillId="34" borderId="14" xfId="68" applyFont="1" applyFill="1" applyBorder="1" applyAlignment="1">
      <alignment horizontal="right"/>
      <protection/>
    </xf>
    <xf numFmtId="0" fontId="0" fillId="0" borderId="0" xfId="68">
      <alignment/>
      <protection/>
    </xf>
    <xf numFmtId="3" fontId="6" fillId="0" borderId="0" xfId="68" applyNumberFormat="1" applyFont="1" applyFill="1" applyBorder="1" applyAlignment="1">
      <alignment horizontal="center"/>
      <protection/>
    </xf>
    <xf numFmtId="188" fontId="5" fillId="0" borderId="0" xfId="68" applyNumberFormat="1" applyFont="1" applyFill="1" applyBorder="1" applyAlignment="1">
      <alignment horizontal="center"/>
      <protection/>
    </xf>
    <xf numFmtId="3" fontId="6" fillId="0" borderId="14" xfId="68" applyNumberFormat="1" applyFont="1" applyFill="1" applyBorder="1" applyAlignment="1">
      <alignment horizontal="center"/>
      <protection/>
    </xf>
    <xf numFmtId="3" fontId="5" fillId="0" borderId="0" xfId="68" applyNumberFormat="1" applyFont="1" applyFill="1" applyBorder="1" applyAlignment="1">
      <alignment horizontal="center"/>
      <protection/>
    </xf>
    <xf numFmtId="0" fontId="6" fillId="0" borderId="12" xfId="68" applyFont="1" applyFill="1" applyBorder="1">
      <alignment/>
      <protection/>
    </xf>
    <xf numFmtId="0" fontId="6" fillId="0" borderId="0" xfId="68" applyNumberFormat="1" applyFont="1" applyFill="1" applyBorder="1" applyAlignment="1">
      <alignment horizontal="center" vertical="center" wrapText="1"/>
      <protection/>
    </xf>
    <xf numFmtId="0" fontId="6" fillId="0" borderId="15" xfId="68" applyNumberFormat="1" applyFont="1" applyFill="1" applyBorder="1" applyAlignment="1">
      <alignment horizontal="center"/>
      <protection/>
    </xf>
    <xf numFmtId="0" fontId="6" fillId="0" borderId="0" xfId="68" applyNumberFormat="1" applyFont="1" applyFill="1" applyBorder="1" applyAlignment="1">
      <alignment horizontal="center"/>
      <protection/>
    </xf>
    <xf numFmtId="0" fontId="5" fillId="0" borderId="0" xfId="68" applyNumberFormat="1" applyFont="1" applyFill="1" applyBorder="1" applyAlignment="1">
      <alignment horizontal="center"/>
      <protection/>
    </xf>
    <xf numFmtId="0" fontId="5" fillId="16" borderId="12" xfId="68" applyFont="1" applyFill="1" applyBorder="1">
      <alignment/>
      <protection/>
    </xf>
    <xf numFmtId="0" fontId="6" fillId="38" borderId="0" xfId="68" applyNumberFormat="1" applyFont="1" applyFill="1" applyBorder="1" applyAlignment="1">
      <alignment horizontal="center" vertical="center" wrapText="1"/>
      <protection/>
    </xf>
    <xf numFmtId="0" fontId="5" fillId="0" borderId="0" xfId="68" applyFont="1" applyFill="1" applyBorder="1">
      <alignment/>
      <protection/>
    </xf>
    <xf numFmtId="0" fontId="6" fillId="0" borderId="0" xfId="68" applyFont="1" applyFill="1" applyBorder="1">
      <alignment/>
      <protection/>
    </xf>
    <xf numFmtId="0" fontId="5" fillId="16" borderId="0" xfId="68" applyFont="1" applyFill="1" applyBorder="1">
      <alignment/>
      <protection/>
    </xf>
    <xf numFmtId="0" fontId="5" fillId="38" borderId="0" xfId="68" applyNumberFormat="1" applyFont="1" applyFill="1" applyBorder="1" applyAlignment="1">
      <alignment horizontal="center"/>
      <protection/>
    </xf>
    <xf numFmtId="0" fontId="5" fillId="0" borderId="14" xfId="68" applyNumberFormat="1" applyFont="1" applyFill="1" applyBorder="1" applyAlignment="1">
      <alignment horizontal="center"/>
      <protection/>
    </xf>
    <xf numFmtId="0" fontId="5" fillId="16" borderId="0" xfId="68" applyNumberFormat="1" applyFont="1" applyFill="1" applyBorder="1" applyAlignment="1">
      <alignment horizontal="center"/>
      <protection/>
    </xf>
    <xf numFmtId="0" fontId="6" fillId="0" borderId="0" xfId="68" applyFont="1" applyFill="1" applyBorder="1" applyAlignment="1">
      <alignment/>
      <protection/>
    </xf>
    <xf numFmtId="0" fontId="0" fillId="0" borderId="0" xfId="68" applyAlignment="1">
      <alignment/>
      <protection/>
    </xf>
    <xf numFmtId="0" fontId="0" fillId="0" borderId="0" xfId="0" applyAlignment="1">
      <alignment/>
    </xf>
    <xf numFmtId="3" fontId="5" fillId="16" borderId="0" xfId="0" applyNumberFormat="1" applyFont="1" applyFill="1" applyBorder="1" applyAlignment="1">
      <alignment horizontal="right"/>
    </xf>
    <xf numFmtId="0" fontId="6" fillId="0" borderId="0" xfId="44" applyNumberFormat="1" applyFont="1" applyFill="1" applyBorder="1" applyAlignment="1">
      <alignment horizontal="right" vertical="top" wrapText="1"/>
    </xf>
    <xf numFmtId="186" fontId="17" fillId="0" borderId="0" xfId="64" applyNumberFormat="1" applyFont="1" applyAlignment="1">
      <alignment vertical="top"/>
      <protection/>
    </xf>
    <xf numFmtId="0" fontId="1" fillId="0" borderId="0" xfId="64">
      <alignment vertical="top"/>
      <protection/>
    </xf>
    <xf numFmtId="4" fontId="14" fillId="0" borderId="0" xfId="65" applyNumberFormat="1" applyFont="1" applyAlignment="1">
      <alignment horizontal="right" vertical="top"/>
      <protection/>
    </xf>
    <xf numFmtId="3" fontId="18" fillId="0" borderId="0" xfId="0" applyNumberFormat="1" applyFont="1" applyFill="1" applyBorder="1" applyAlignment="1">
      <alignment horizontal="right"/>
    </xf>
    <xf numFmtId="0" fontId="14" fillId="0" borderId="0" xfId="64" applyFont="1" applyAlignment="1">
      <alignment vertical="top"/>
      <protection/>
    </xf>
    <xf numFmtId="186" fontId="13" fillId="0" borderId="0" xfId="69" applyNumberFormat="1" applyFont="1" applyAlignment="1">
      <alignment horizontal="right" vertical="top"/>
      <protection/>
    </xf>
    <xf numFmtId="0" fontId="14" fillId="0" borderId="0" xfId="69" applyFont="1">
      <alignment vertical="top"/>
      <protection/>
    </xf>
    <xf numFmtId="3" fontId="10" fillId="0" borderId="0" xfId="0" applyNumberFormat="1" applyFont="1" applyBorder="1" applyAlignment="1">
      <alignment/>
    </xf>
    <xf numFmtId="0" fontId="6" fillId="0" borderId="0" xfId="64" applyFont="1" applyAlignment="1">
      <alignment vertical="top"/>
      <protection/>
    </xf>
    <xf numFmtId="4" fontId="6" fillId="0" borderId="0" xfId="64" applyNumberFormat="1" applyFont="1" applyAlignment="1">
      <alignment vertical="top"/>
      <protection/>
    </xf>
    <xf numFmtId="0" fontId="6" fillId="0" borderId="0" xfId="65" applyFont="1" applyAlignment="1">
      <alignment horizontal="left" vertical="top"/>
      <protection/>
    </xf>
    <xf numFmtId="3" fontId="6" fillId="0" borderId="0" xfId="65" applyNumberFormat="1" applyFont="1" applyAlignment="1">
      <alignment vertical="top"/>
      <protection/>
    </xf>
    <xf numFmtId="3" fontId="5" fillId="0" borderId="0" xfId="65" applyNumberFormat="1" applyFont="1" applyAlignment="1">
      <alignment vertical="top"/>
      <protection/>
    </xf>
    <xf numFmtId="4" fontId="5" fillId="0" borderId="0" xfId="64" applyNumberFormat="1" applyFont="1" applyAlignment="1">
      <alignment vertical="top"/>
      <protection/>
    </xf>
    <xf numFmtId="4" fontId="5" fillId="0" borderId="0" xfId="0" applyNumberFormat="1" applyFont="1" applyAlignment="1">
      <alignment/>
    </xf>
    <xf numFmtId="0" fontId="5" fillId="0" borderId="0" xfId="64" applyFont="1" applyAlignment="1">
      <alignment vertical="top"/>
      <protection/>
    </xf>
    <xf numFmtId="164" fontId="13" fillId="0" borderId="0" xfId="65" applyNumberFormat="1" applyFont="1" applyAlignment="1">
      <alignment horizontal="right" vertical="top"/>
      <protection/>
    </xf>
    <xf numFmtId="198" fontId="5" fillId="0" borderId="0" xfId="0" applyNumberFormat="1" applyFont="1" applyFill="1" applyBorder="1" applyAlignment="1">
      <alignment horizontal="right"/>
    </xf>
    <xf numFmtId="198" fontId="13" fillId="0" borderId="0" xfId="0" applyNumberFormat="1" applyFont="1" applyFill="1" applyBorder="1" applyAlignment="1">
      <alignment horizontal="right"/>
    </xf>
    <xf numFmtId="198" fontId="5" fillId="0" borderId="0" xfId="44" applyNumberFormat="1" applyFont="1" applyBorder="1" applyAlignment="1">
      <alignment horizontal="right"/>
    </xf>
    <xf numFmtId="173" fontId="5" fillId="0" borderId="0" xfId="0" applyNumberFormat="1" applyFont="1" applyAlignment="1">
      <alignment horizontal="right"/>
    </xf>
    <xf numFmtId="173" fontId="5" fillId="0" borderId="0" xfId="0" applyNumberFormat="1" applyFont="1" applyBorder="1" applyAlignment="1">
      <alignment horizontal="right"/>
    </xf>
    <xf numFmtId="198" fontId="5" fillId="0" borderId="0" xfId="0" applyNumberFormat="1" applyFont="1" applyBorder="1" applyAlignment="1">
      <alignment horizontal="right"/>
    </xf>
    <xf numFmtId="198" fontId="13" fillId="0" borderId="0" xfId="65" applyNumberFormat="1" applyFont="1" applyAlignment="1">
      <alignment horizontal="right" vertical="top"/>
      <protection/>
    </xf>
    <xf numFmtId="198" fontId="5" fillId="0" borderId="0" xfId="0" applyNumberFormat="1" applyFont="1" applyAlignment="1">
      <alignment horizontal="right"/>
    </xf>
    <xf numFmtId="198" fontId="11" fillId="0" borderId="0" xfId="0" applyNumberFormat="1" applyFont="1" applyBorder="1" applyAlignment="1">
      <alignment horizontal="right"/>
    </xf>
    <xf numFmtId="173" fontId="5" fillId="16" borderId="0" xfId="0" applyNumberFormat="1" applyFont="1" applyFill="1" applyBorder="1" applyAlignment="1">
      <alignment horizontal="right"/>
    </xf>
    <xf numFmtId="173" fontId="13" fillId="0" borderId="0" xfId="65" applyNumberFormat="1" applyFont="1" applyAlignment="1">
      <alignment horizontal="right" vertical="top"/>
      <protection/>
    </xf>
    <xf numFmtId="173" fontId="13" fillId="0" borderId="0" xfId="65" applyNumberFormat="1" applyFont="1" applyFill="1" applyAlignment="1">
      <alignment horizontal="right" vertical="top"/>
      <protection/>
    </xf>
    <xf numFmtId="200" fontId="5" fillId="0" borderId="0" xfId="0" applyNumberFormat="1" applyFont="1" applyBorder="1" applyAlignment="1">
      <alignment horizontal="right"/>
    </xf>
    <xf numFmtId="41" fontId="5" fillId="16" borderId="0" xfId="44" applyNumberFormat="1" applyFont="1" applyFill="1" applyBorder="1" applyAlignment="1">
      <alignment/>
    </xf>
    <xf numFmtId="44" fontId="5" fillId="16" borderId="0" xfId="44" applyNumberFormat="1" applyFont="1" applyFill="1" applyBorder="1" applyAlignment="1">
      <alignment horizontal="right"/>
    </xf>
    <xf numFmtId="178" fontId="5" fillId="16" borderId="0" xfId="44" applyNumberFormat="1" applyFont="1" applyFill="1" applyBorder="1" applyAlignment="1">
      <alignment horizontal="right"/>
    </xf>
    <xf numFmtId="164" fontId="5" fillId="16" borderId="0" xfId="44" applyNumberFormat="1" applyFont="1" applyFill="1" applyBorder="1" applyAlignment="1">
      <alignment horizontal="right"/>
    </xf>
    <xf numFmtId="5" fontId="6" fillId="0" borderId="0" xfId="44" applyNumberFormat="1" applyFont="1" applyBorder="1" applyAlignment="1">
      <alignment horizontal="right"/>
    </xf>
    <xf numFmtId="175" fontId="6" fillId="0" borderId="0" xfId="44" applyNumberFormat="1" applyFont="1" applyBorder="1" applyAlignment="1">
      <alignment/>
    </xf>
    <xf numFmtId="0" fontId="5" fillId="34" borderId="0" xfId="44" applyNumberFormat="1" applyFont="1" applyFill="1" applyBorder="1" applyAlignment="1">
      <alignment horizontal="right"/>
    </xf>
    <xf numFmtId="205" fontId="5" fillId="0" borderId="0" xfId="42" applyNumberFormat="1" applyFont="1" applyFill="1" applyBorder="1" applyAlignment="1">
      <alignment/>
    </xf>
    <xf numFmtId="10" fontId="6" fillId="0" borderId="0" xfId="72" applyNumberFormat="1" applyFont="1" applyAlignment="1">
      <alignment/>
    </xf>
    <xf numFmtId="3" fontId="6" fillId="0" borderId="0" xfId="47" applyNumberFormat="1" applyFont="1" applyFill="1" applyBorder="1" applyAlignment="1">
      <alignment horizontal="right"/>
    </xf>
    <xf numFmtId="186" fontId="5" fillId="16" borderId="0" xfId="44" applyNumberFormat="1" applyFont="1" applyFill="1" applyBorder="1" applyAlignment="1">
      <alignment/>
    </xf>
    <xf numFmtId="3" fontId="6" fillId="0" borderId="0" xfId="44" applyNumberFormat="1" applyFont="1" applyBorder="1" applyAlignment="1">
      <alignment horizontal="right"/>
    </xf>
    <xf numFmtId="178" fontId="5" fillId="0" borderId="0" xfId="0" applyNumberFormat="1" applyFont="1" applyFill="1" applyBorder="1" applyAlignment="1">
      <alignment horizontal="right"/>
    </xf>
    <xf numFmtId="7" fontId="6" fillId="0" borderId="0" xfId="0" applyNumberFormat="1" applyFont="1" applyBorder="1" applyAlignment="1">
      <alignment/>
    </xf>
    <xf numFmtId="0" fontId="6" fillId="0" borderId="0" xfId="44" applyNumberFormat="1" applyFont="1" applyBorder="1" applyAlignment="1">
      <alignment horizontal="center"/>
    </xf>
    <xf numFmtId="0" fontId="19" fillId="0" borderId="13" xfId="60" applyFont="1" applyBorder="1" applyAlignment="1" applyProtection="1">
      <alignment horizontal="center" vertical="center"/>
      <protection/>
    </xf>
    <xf numFmtId="171" fontId="6" fillId="0" borderId="0" xfId="0" applyNumberFormat="1" applyFont="1" applyAlignment="1">
      <alignment/>
    </xf>
    <xf numFmtId="0" fontId="56" fillId="0" borderId="0" xfId="0" applyFont="1" applyBorder="1" applyAlignment="1">
      <alignment horizontal="center"/>
    </xf>
    <xf numFmtId="172" fontId="56" fillId="0" borderId="0" xfId="0" applyNumberFormat="1" applyFont="1" applyBorder="1" applyAlignment="1">
      <alignment horizontal="center"/>
    </xf>
    <xf numFmtId="2" fontId="6" fillId="0" borderId="0" xfId="0" applyNumberFormat="1" applyFont="1" applyFill="1" applyAlignment="1">
      <alignment/>
    </xf>
    <xf numFmtId="2" fontId="5" fillId="0" borderId="0" xfId="0" applyNumberFormat="1" applyFont="1" applyAlignment="1">
      <alignment/>
    </xf>
    <xf numFmtId="0" fontId="5" fillId="0" borderId="0" xfId="0" applyFont="1" applyFill="1" applyAlignment="1">
      <alignment/>
    </xf>
    <xf numFmtId="202" fontId="6" fillId="0" borderId="0" xfId="44" applyNumberFormat="1" applyFont="1" applyBorder="1" applyAlignment="1">
      <alignment horizontal="right"/>
    </xf>
    <xf numFmtId="188" fontId="5" fillId="16" borderId="0" xfId="68" applyNumberFormat="1" applyFont="1" applyFill="1" applyBorder="1" applyAlignment="1">
      <alignment horizontal="center"/>
      <protection/>
    </xf>
    <xf numFmtId="188" fontId="5" fillId="38" borderId="0" xfId="68" applyNumberFormat="1" applyFont="1" applyFill="1" applyBorder="1" applyAlignment="1">
      <alignment horizontal="center"/>
      <protection/>
    </xf>
    <xf numFmtId="188" fontId="6" fillId="0" borderId="15" xfId="68" applyNumberFormat="1" applyFont="1" applyFill="1" applyBorder="1" applyAlignment="1">
      <alignment horizontal="center"/>
      <protection/>
    </xf>
    <xf numFmtId="188" fontId="6" fillId="0" borderId="0" xfId="68" applyNumberFormat="1" applyFont="1" applyFill="1" applyBorder="1" applyAlignment="1">
      <alignment horizontal="center" vertical="center" wrapText="1"/>
      <protection/>
    </xf>
    <xf numFmtId="188" fontId="5" fillId="38" borderId="15" xfId="68" applyNumberFormat="1" applyFont="1" applyFill="1" applyBorder="1" applyAlignment="1">
      <alignment horizontal="center"/>
      <protection/>
    </xf>
    <xf numFmtId="188" fontId="6" fillId="0" borderId="0" xfId="68" applyNumberFormat="1" applyFont="1" applyFill="1" applyBorder="1" applyAlignment="1">
      <alignment horizontal="center"/>
      <protection/>
    </xf>
    <xf numFmtId="1" fontId="6" fillId="38" borderId="0" xfId="68" applyNumberFormat="1" applyFont="1" applyFill="1" applyBorder="1" applyAlignment="1">
      <alignment horizontal="center" vertical="center" wrapText="1"/>
      <protection/>
    </xf>
    <xf numFmtId="188" fontId="6" fillId="38" borderId="0" xfId="68" applyNumberFormat="1" applyFont="1" applyFill="1" applyBorder="1" applyAlignment="1">
      <alignment horizontal="center" vertical="center" wrapText="1"/>
      <protection/>
    </xf>
    <xf numFmtId="9" fontId="6" fillId="0" borderId="0" xfId="72" applyFont="1" applyAlignment="1">
      <alignment/>
    </xf>
    <xf numFmtId="8" fontId="5" fillId="0" borderId="0" xfId="44" applyNumberFormat="1" applyFont="1" applyBorder="1" applyAlignment="1">
      <alignment/>
    </xf>
    <xf numFmtId="0" fontId="5" fillId="34" borderId="0" xfId="0" applyNumberFormat="1" applyFont="1" applyFill="1" applyBorder="1" applyAlignment="1">
      <alignment horizontal="right"/>
    </xf>
    <xf numFmtId="44" fontId="0" fillId="0" borderId="0" xfId="44" applyFont="1" applyBorder="1" applyAlignment="1">
      <alignment/>
    </xf>
    <xf numFmtId="7" fontId="6" fillId="0" borderId="0" xfId="0" applyNumberFormat="1" applyFont="1" applyAlignment="1">
      <alignment/>
    </xf>
    <xf numFmtId="3" fontId="5" fillId="34" borderId="0" xfId="0" applyNumberFormat="1" applyFont="1" applyFill="1" applyBorder="1" applyAlignment="1">
      <alignment horizontal="right"/>
    </xf>
    <xf numFmtId="3" fontId="14" fillId="0" borderId="0" xfId="64" applyNumberFormat="1" applyFont="1" applyAlignment="1">
      <alignment vertical="top"/>
      <protection/>
    </xf>
    <xf numFmtId="3" fontId="14" fillId="0" borderId="0" xfId="64" applyNumberFormat="1" applyFont="1" applyAlignment="1">
      <alignment horizontal="right" vertical="top"/>
      <protection/>
    </xf>
    <xf numFmtId="3" fontId="5" fillId="0" borderId="0" xfId="42" applyNumberFormat="1" applyFont="1" applyBorder="1" applyAlignment="1">
      <alignment/>
    </xf>
    <xf numFmtId="3" fontId="13" fillId="0" borderId="0" xfId="69" applyNumberFormat="1" applyFont="1" applyAlignment="1">
      <alignment horizontal="right" vertical="top"/>
      <protection/>
    </xf>
    <xf numFmtId="3" fontId="14" fillId="0" borderId="0" xfId="65" applyNumberFormat="1" applyFont="1" applyAlignment="1">
      <alignment vertical="top"/>
      <protection/>
    </xf>
    <xf numFmtId="41" fontId="6" fillId="0" borderId="0" xfId="0" applyNumberFormat="1" applyFont="1" applyAlignment="1">
      <alignment/>
    </xf>
    <xf numFmtId="0" fontId="5" fillId="16" borderId="16"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15" fillId="34" borderId="0" xfId="0" applyFont="1" applyFill="1" applyBorder="1" applyAlignment="1">
      <alignment horizontal="center"/>
    </xf>
    <xf numFmtId="0" fontId="15" fillId="34" borderId="0" xfId="0" applyFont="1" applyFill="1" applyBorder="1" applyAlignment="1">
      <alignment horizontal="center" wrapText="1"/>
    </xf>
    <xf numFmtId="174" fontId="5" fillId="0" borderId="0" xfId="0" applyNumberFormat="1" applyFont="1" applyBorder="1" applyAlignment="1">
      <alignment horizontal="center"/>
    </xf>
    <xf numFmtId="0" fontId="15" fillId="34" borderId="0" xfId="68" applyFont="1" applyFill="1" applyBorder="1" applyAlignment="1">
      <alignment horizontal="center" wrapText="1"/>
      <protection/>
    </xf>
  </cellXfs>
  <cellStyles count="7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3" xfId="48"/>
    <cellStyle name="Currency 3" xfId="49"/>
    <cellStyle name="Currency 3 2" xfId="50"/>
    <cellStyle name="Currency 3 3" xfId="51"/>
    <cellStyle name="Currency 4"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 3 2" xfId="66"/>
    <cellStyle name="Normal 3 3" xfId="67"/>
    <cellStyle name="Normal 4" xfId="68"/>
    <cellStyle name="Normal 5" xfId="69"/>
    <cellStyle name="Note" xfId="70"/>
    <cellStyle name="Output" xfId="71"/>
    <cellStyle name="Percent" xfId="72"/>
    <cellStyle name="Percent 2"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D9"/>
  <sheetViews>
    <sheetView tabSelected="1" zoomScalePageLayoutView="0" workbookViewId="0" topLeftCell="B1">
      <selection activeCell="Q3" sqref="Q3"/>
    </sheetView>
  </sheetViews>
  <sheetFormatPr defaultColWidth="9.140625" defaultRowHeight="12.75"/>
  <cols>
    <col min="1" max="1" width="0" style="0" hidden="1" customWidth="1"/>
    <col min="2" max="2" width="3.7109375" style="0" customWidth="1"/>
    <col min="3" max="3" width="41.28125" style="3" customWidth="1"/>
    <col min="4" max="4" width="65.421875" style="0" customWidth="1"/>
    <col min="5" max="5" width="3.28125" style="0" customWidth="1"/>
    <col min="6" max="6" width="9.00390625" style="0" customWidth="1"/>
    <col min="7" max="7" width="9.140625" style="0" customWidth="1"/>
    <col min="8" max="8" width="9.00390625" style="0" customWidth="1"/>
  </cols>
  <sheetData>
    <row r="1" ht="13.5" thickBot="1"/>
    <row r="2" spans="3:4" ht="30.75" customHeight="1">
      <c r="C2" s="251" t="s">
        <v>126</v>
      </c>
      <c r="D2" s="252"/>
    </row>
    <row r="3" spans="3:4" ht="30.75" customHeight="1">
      <c r="C3" s="137" t="s">
        <v>0</v>
      </c>
      <c r="D3" s="1" t="s">
        <v>3</v>
      </c>
    </row>
    <row r="4" spans="3:4" ht="30.75" customHeight="1">
      <c r="C4" s="223" t="s">
        <v>1</v>
      </c>
      <c r="D4" s="1" t="s">
        <v>4</v>
      </c>
    </row>
    <row r="5" spans="3:4" ht="30.75" customHeight="1">
      <c r="C5" s="137" t="s">
        <v>2</v>
      </c>
      <c r="D5" s="1" t="s">
        <v>5</v>
      </c>
    </row>
    <row r="6" spans="3:4" ht="30.75" customHeight="1">
      <c r="C6" s="137" t="s">
        <v>127</v>
      </c>
      <c r="D6" s="1" t="s">
        <v>98</v>
      </c>
    </row>
    <row r="7" spans="3:4" ht="30.75" customHeight="1" thickBot="1">
      <c r="C7" s="137" t="s">
        <v>128</v>
      </c>
      <c r="D7" s="2" t="s">
        <v>99</v>
      </c>
    </row>
    <row r="9" ht="15">
      <c r="C9" s="5" t="s">
        <v>97</v>
      </c>
    </row>
  </sheetData>
  <sheetProtection/>
  <mergeCells count="1">
    <mergeCell ref="C2:D2"/>
  </mergeCells>
  <hyperlinks>
    <hyperlink ref="C3" location="'National Summary'!A1" display="National Summary"/>
    <hyperlink ref="C4" location="'Metallic Minerals 2012'!A1" display="Metallic Minerals"/>
    <hyperlink ref="C5" location="Coal!A1" display="Coal"/>
    <hyperlink ref="C6" location="'2012 By Region'!A1" display="2012 By Region"/>
    <hyperlink ref="C7" location="'2012 By Commodity'!A1" display="2012 By Commodity"/>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93"/>
  <sheetViews>
    <sheetView zoomScale="80" zoomScaleNormal="80" zoomScalePageLayoutView="0" workbookViewId="0" topLeftCell="A1">
      <pane ySplit="6" topLeftCell="A7" activePane="bottomLeft" state="frozen"/>
      <selection pane="topLeft" activeCell="A1" sqref="A1"/>
      <selection pane="bottomLeft" activeCell="E8" sqref="E8"/>
    </sheetView>
  </sheetViews>
  <sheetFormatPr defaultColWidth="9.140625" defaultRowHeight="12.75"/>
  <cols>
    <col min="1" max="1" width="93.7109375" style="5" bestFit="1" customWidth="1"/>
    <col min="2" max="2" width="18.421875" style="96" customWidth="1"/>
    <col min="3" max="3" width="22.140625" style="83" bestFit="1" customWidth="1"/>
    <col min="4" max="4" width="20.00390625" style="83" customWidth="1"/>
    <col min="5" max="5" width="20.140625" style="84" bestFit="1" customWidth="1"/>
    <col min="6" max="6" width="19.421875" style="5" customWidth="1"/>
    <col min="7" max="7" width="21.28125" style="5" customWidth="1"/>
    <col min="8" max="8" width="9.57421875" style="5" customWidth="1"/>
    <col min="9" max="9" width="31.8515625" style="5" customWidth="1"/>
    <col min="10" max="10" width="14.00390625" style="5" customWidth="1"/>
    <col min="11" max="11" width="18.421875" style="5" customWidth="1"/>
    <col min="12" max="16384" width="9.140625" style="5" customWidth="1"/>
  </cols>
  <sheetData>
    <row r="1" spans="1:6" ht="15">
      <c r="A1" s="104" t="s">
        <v>11</v>
      </c>
      <c r="B1" s="130"/>
      <c r="C1" s="42"/>
      <c r="D1" s="42"/>
      <c r="E1" s="131"/>
      <c r="F1" s="6"/>
    </row>
    <row r="2" spans="1:6" ht="15">
      <c r="A2" s="104"/>
      <c r="B2" s="130"/>
      <c r="C2" s="42"/>
      <c r="D2" s="42"/>
      <c r="E2" s="131"/>
      <c r="F2" s="6"/>
    </row>
    <row r="3" spans="1:6" ht="20.25" customHeight="1">
      <c r="A3" s="253" t="s">
        <v>100</v>
      </c>
      <c r="B3" s="253"/>
      <c r="C3" s="253"/>
      <c r="D3" s="253"/>
      <c r="E3" s="253"/>
      <c r="F3" s="6"/>
    </row>
    <row r="4" spans="1:6" ht="15.75">
      <c r="A4" s="76"/>
      <c r="B4" s="77">
        <v>2011</v>
      </c>
      <c r="C4" s="77">
        <v>2011</v>
      </c>
      <c r="D4" s="77">
        <v>2012</v>
      </c>
      <c r="E4" s="214">
        <v>2012</v>
      </c>
      <c r="F4" s="6"/>
    </row>
    <row r="5" spans="1:6" ht="15.75">
      <c r="A5" s="75" t="s">
        <v>6</v>
      </c>
      <c r="B5" s="78" t="s">
        <v>7</v>
      </c>
      <c r="C5" s="78" t="s">
        <v>8</v>
      </c>
      <c r="D5" s="78" t="s">
        <v>7</v>
      </c>
      <c r="E5" s="79" t="s">
        <v>8</v>
      </c>
      <c r="F5" s="6"/>
    </row>
    <row r="6" spans="1:6" ht="15">
      <c r="A6" s="76"/>
      <c r="B6" s="80" t="s">
        <v>9</v>
      </c>
      <c r="C6" s="80" t="s">
        <v>10</v>
      </c>
      <c r="D6" s="80" t="s">
        <v>9</v>
      </c>
      <c r="E6" s="81" t="s">
        <v>10</v>
      </c>
      <c r="F6" s="6"/>
    </row>
    <row r="7" spans="1:6" ht="15.75">
      <c r="A7" s="82" t="s">
        <v>12</v>
      </c>
      <c r="B7" s="42"/>
      <c r="C7" s="42"/>
      <c r="D7" s="42"/>
      <c r="E7" s="131"/>
      <c r="F7" s="6"/>
    </row>
    <row r="8" spans="1:7" ht="15.75">
      <c r="A8" s="43" t="s">
        <v>13</v>
      </c>
      <c r="B8" s="213">
        <f>'Metallic Minerals 2012'!C17*0.001</f>
        <v>11.76136</v>
      </c>
      <c r="C8" s="85">
        <f>'Metallic Minerals 2012'!D17</f>
        <v>726946126.27</v>
      </c>
      <c r="D8" s="213">
        <f>'Metallic Minerals 2012'!E17*0.001</f>
        <v>10.021095939999999</v>
      </c>
      <c r="E8" s="85">
        <f>'Metallic Minerals 2012'!F17</f>
        <v>651977702.14</v>
      </c>
      <c r="F8" s="45"/>
      <c r="G8" s="13"/>
    </row>
    <row r="9" spans="1:7" ht="15.75">
      <c r="A9" s="43" t="s">
        <v>14</v>
      </c>
      <c r="B9" s="132">
        <f>'Metallic Minerals 2012'!C23*0.001</f>
        <v>14.324520000000001</v>
      </c>
      <c r="C9" s="85">
        <f>'Metallic Minerals 2012'!D23</f>
        <v>20697408.63</v>
      </c>
      <c r="D9" s="230">
        <f>'Metallic Minerals 2012'!E23*0.001</f>
        <v>5.62973186</v>
      </c>
      <c r="E9" s="85">
        <f>'Metallic Minerals 2012'!F23</f>
        <v>6635997.47</v>
      </c>
      <c r="F9" s="45"/>
      <c r="G9" s="13"/>
    </row>
    <row r="10" spans="1:6" ht="15">
      <c r="A10" s="43" t="s">
        <v>15</v>
      </c>
      <c r="B10" s="219">
        <f>'Metallic Minerals 2012'!C28</f>
        <v>2357440</v>
      </c>
      <c r="C10" s="222"/>
      <c r="D10" s="219">
        <f>'Metallic Minerals 2012'!E28</f>
        <v>2394848</v>
      </c>
      <c r="E10" s="86"/>
      <c r="F10" s="6"/>
    </row>
    <row r="11" spans="1:6" ht="15.75">
      <c r="A11" s="43"/>
      <c r="B11" s="87"/>
      <c r="C11" s="88"/>
      <c r="D11" s="87"/>
      <c r="E11" s="133"/>
      <c r="F11" s="32"/>
    </row>
    <row r="12" spans="1:6" ht="15.75">
      <c r="A12" s="89" t="s">
        <v>16</v>
      </c>
      <c r="B12" s="4">
        <f>SUM(B8:B11)</f>
        <v>2357466.08588</v>
      </c>
      <c r="C12" s="90">
        <f>SUM(C8:C10)</f>
        <v>747643534.9</v>
      </c>
      <c r="D12" s="220">
        <f>SUM(D8:D10)</f>
        <v>2394863.6508278</v>
      </c>
      <c r="E12" s="90">
        <f>SUM(E8:E10)</f>
        <v>658613699.61</v>
      </c>
      <c r="F12" s="6"/>
    </row>
    <row r="13" spans="1:6" ht="15.75">
      <c r="A13" s="89"/>
      <c r="B13" s="42"/>
      <c r="C13" s="87"/>
      <c r="D13" s="87"/>
      <c r="E13" s="133"/>
      <c r="F13" s="6"/>
    </row>
    <row r="14" spans="1:11" ht="15.75">
      <c r="A14" s="82" t="s">
        <v>17</v>
      </c>
      <c r="B14" s="42"/>
      <c r="C14" s="87"/>
      <c r="D14" s="87"/>
      <c r="E14" s="133"/>
      <c r="F14" s="6"/>
      <c r="J14" s="18"/>
      <c r="K14" s="18"/>
    </row>
    <row r="15" spans="1:11" ht="18.75" customHeight="1">
      <c r="A15" s="52" t="s">
        <v>37</v>
      </c>
      <c r="B15" s="177">
        <v>19606</v>
      </c>
      <c r="C15" s="133">
        <v>11763600</v>
      </c>
      <c r="D15" s="177">
        <v>1789</v>
      </c>
      <c r="E15" s="83">
        <v>0</v>
      </c>
      <c r="F15" s="217"/>
      <c r="G15" s="92"/>
      <c r="H15" s="18"/>
      <c r="I15" s="18"/>
      <c r="J15" s="18"/>
      <c r="K15" s="18"/>
    </row>
    <row r="16" spans="1:11" ht="15">
      <c r="A16" s="52" t="s">
        <v>39</v>
      </c>
      <c r="B16" s="135">
        <v>0</v>
      </c>
      <c r="C16" s="133">
        <v>0</v>
      </c>
      <c r="D16" s="135">
        <v>2263</v>
      </c>
      <c r="E16" s="83">
        <v>0</v>
      </c>
      <c r="F16" s="135"/>
      <c r="G16" s="92"/>
      <c r="H16" s="18"/>
      <c r="J16" s="18"/>
      <c r="K16" s="18"/>
    </row>
    <row r="17" spans="1:11" ht="15">
      <c r="A17" s="52" t="s">
        <v>33</v>
      </c>
      <c r="B17" s="91">
        <v>140</v>
      </c>
      <c r="C17" s="133">
        <v>18200</v>
      </c>
      <c r="D17" s="91">
        <v>8614</v>
      </c>
      <c r="E17" s="83">
        <v>1238342</v>
      </c>
      <c r="F17" s="217"/>
      <c r="G17" s="92"/>
      <c r="H17" s="18"/>
      <c r="I17" s="93"/>
      <c r="J17" s="18"/>
      <c r="K17" s="18"/>
    </row>
    <row r="18" spans="1:11" ht="15">
      <c r="A18" s="52" t="s">
        <v>30</v>
      </c>
      <c r="B18" s="91">
        <v>10911</v>
      </c>
      <c r="C18" s="133">
        <v>48386.79</v>
      </c>
      <c r="D18" s="91">
        <v>71487</v>
      </c>
      <c r="E18" s="83">
        <v>23540171.8</v>
      </c>
      <c r="F18" s="217"/>
      <c r="G18" s="92"/>
      <c r="H18" s="18"/>
      <c r="J18" s="18"/>
      <c r="K18" s="18"/>
    </row>
    <row r="19" spans="1:11" ht="15">
      <c r="A19" s="52" t="s">
        <v>34</v>
      </c>
      <c r="B19" s="91">
        <v>21545</v>
      </c>
      <c r="C19" s="133">
        <v>9473508.6</v>
      </c>
      <c r="D19" s="91">
        <v>11578</v>
      </c>
      <c r="E19" s="83">
        <v>0</v>
      </c>
      <c r="F19" s="217"/>
      <c r="G19" s="92"/>
      <c r="H19" s="18"/>
      <c r="J19" s="18"/>
      <c r="K19" s="18"/>
    </row>
    <row r="20" spans="1:11" ht="15">
      <c r="A20" s="52" t="s">
        <v>27</v>
      </c>
      <c r="B20" s="91">
        <v>21867</v>
      </c>
      <c r="C20" s="133">
        <v>416512.41</v>
      </c>
      <c r="D20" s="91">
        <v>24557</v>
      </c>
      <c r="E20" s="83">
        <v>405440.3</v>
      </c>
      <c r="F20" s="217"/>
      <c r="G20" s="92"/>
      <c r="H20" s="18"/>
      <c r="J20" s="18"/>
      <c r="K20" s="18"/>
    </row>
    <row r="21" spans="1:11" ht="15">
      <c r="A21" s="52" t="s">
        <v>41</v>
      </c>
      <c r="B21" s="91">
        <v>0</v>
      </c>
      <c r="C21" s="133"/>
      <c r="D21" s="91">
        <v>0</v>
      </c>
      <c r="E21" s="83"/>
      <c r="F21" s="217"/>
      <c r="G21" s="92"/>
      <c r="H21" s="18"/>
      <c r="J21" s="18"/>
      <c r="K21" s="18"/>
    </row>
    <row r="22" spans="1:11" ht="15">
      <c r="A22" s="52" t="s">
        <v>35</v>
      </c>
      <c r="B22" s="91">
        <v>98601</v>
      </c>
      <c r="C22" s="133">
        <v>2772665.4</v>
      </c>
      <c r="D22" s="91">
        <v>33999</v>
      </c>
      <c r="E22" s="83">
        <v>0</v>
      </c>
      <c r="F22" s="217"/>
      <c r="G22" s="92"/>
      <c r="H22" s="18"/>
      <c r="J22" s="18"/>
      <c r="K22" s="18"/>
    </row>
    <row r="23" spans="1:11" ht="15">
      <c r="A23" s="52" t="s">
        <v>40</v>
      </c>
      <c r="B23" s="91">
        <v>59782</v>
      </c>
      <c r="C23" s="133">
        <v>688684.5</v>
      </c>
      <c r="D23" s="91">
        <v>86040</v>
      </c>
      <c r="E23" s="83">
        <v>2222100.2</v>
      </c>
      <c r="F23" s="217"/>
      <c r="G23" s="92"/>
      <c r="H23" s="18"/>
      <c r="J23" s="18"/>
      <c r="K23" s="18"/>
    </row>
    <row r="24" spans="1:11" ht="15">
      <c r="A24" s="52" t="s">
        <v>23</v>
      </c>
      <c r="B24" s="91">
        <v>1704562</v>
      </c>
      <c r="C24" s="133">
        <v>4440000</v>
      </c>
      <c r="D24" s="91">
        <v>1796701</v>
      </c>
      <c r="E24" s="83">
        <v>0</v>
      </c>
      <c r="F24" s="217"/>
      <c r="G24" s="92"/>
      <c r="H24" s="18"/>
      <c r="J24" s="18"/>
      <c r="K24" s="18"/>
    </row>
    <row r="25" spans="1:11" ht="15">
      <c r="A25" s="52" t="s">
        <v>22</v>
      </c>
      <c r="B25" s="91">
        <v>1387564</v>
      </c>
      <c r="C25" s="133">
        <v>30534054.64</v>
      </c>
      <c r="D25" s="91">
        <v>1020157</v>
      </c>
      <c r="E25" s="83">
        <v>25131487.21</v>
      </c>
      <c r="F25" s="217"/>
      <c r="G25" s="92"/>
      <c r="H25" s="18"/>
      <c r="J25" s="18"/>
      <c r="K25" s="18"/>
    </row>
    <row r="26" spans="1:11" ht="15">
      <c r="A26" s="52" t="s">
        <v>24</v>
      </c>
      <c r="B26" s="91">
        <v>185071</v>
      </c>
      <c r="C26" s="133">
        <v>13563369.86</v>
      </c>
      <c r="D26" s="91">
        <v>318681</v>
      </c>
      <c r="E26" s="83">
        <v>10237123.09</v>
      </c>
      <c r="F26" s="217"/>
      <c r="G26" s="92"/>
      <c r="H26" s="18"/>
      <c r="J26" s="18"/>
      <c r="K26" s="18"/>
    </row>
    <row r="27" spans="1:11" ht="15">
      <c r="A27" s="52" t="s">
        <v>28</v>
      </c>
      <c r="B27" s="91">
        <v>308200</v>
      </c>
      <c r="C27" s="133">
        <v>5243659.5</v>
      </c>
      <c r="D27" s="91">
        <v>364983</v>
      </c>
      <c r="E27" s="83">
        <v>6352379.17</v>
      </c>
      <c r="F27" s="217"/>
      <c r="G27" s="92"/>
      <c r="H27" s="18"/>
      <c r="J27" s="18"/>
      <c r="K27" s="18"/>
    </row>
    <row r="28" spans="1:11" ht="15">
      <c r="A28" s="52" t="s">
        <v>38</v>
      </c>
      <c r="B28" s="91">
        <v>0</v>
      </c>
      <c r="C28" s="133"/>
      <c r="D28" s="91">
        <v>3598</v>
      </c>
      <c r="E28" s="83">
        <v>0</v>
      </c>
      <c r="F28" s="217"/>
      <c r="G28" s="92"/>
      <c r="H28" s="18"/>
      <c r="J28" s="18"/>
      <c r="K28" s="18"/>
    </row>
    <row r="29" spans="1:11" ht="15">
      <c r="A29" s="52" t="s">
        <v>26</v>
      </c>
      <c r="B29" s="91">
        <v>229068</v>
      </c>
      <c r="C29" s="133">
        <v>1945695.65</v>
      </c>
      <c r="D29" s="91">
        <v>72414</v>
      </c>
      <c r="E29" s="83">
        <v>0</v>
      </c>
      <c r="F29" s="217"/>
      <c r="G29" s="92"/>
      <c r="H29" s="18"/>
      <c r="J29" s="18"/>
      <c r="K29" s="18"/>
    </row>
    <row r="30" spans="1:11" ht="15">
      <c r="A30" s="52" t="s">
        <v>32</v>
      </c>
      <c r="B30" s="91">
        <v>0</v>
      </c>
      <c r="C30" s="133"/>
      <c r="D30" s="91">
        <v>5196</v>
      </c>
      <c r="E30" s="83">
        <v>60297</v>
      </c>
      <c r="F30" s="217"/>
      <c r="G30" s="92"/>
      <c r="H30" s="18"/>
      <c r="J30" s="18"/>
      <c r="K30" s="18"/>
    </row>
    <row r="31" spans="1:11" ht="15">
      <c r="A31" s="52" t="s">
        <v>25</v>
      </c>
      <c r="B31" s="91">
        <v>187665</v>
      </c>
      <c r="C31" s="133">
        <v>2863484.31</v>
      </c>
      <c r="D31" s="91">
        <v>147430</v>
      </c>
      <c r="E31" s="83">
        <v>2566772.4</v>
      </c>
      <c r="F31" s="217"/>
      <c r="G31" s="92"/>
      <c r="H31" s="18"/>
      <c r="J31" s="18"/>
      <c r="K31" s="18"/>
    </row>
    <row r="32" spans="1:11" ht="15">
      <c r="A32" s="52" t="s">
        <v>19</v>
      </c>
      <c r="B32" s="91">
        <v>6183425</v>
      </c>
      <c r="C32" s="133">
        <v>111761124.73</v>
      </c>
      <c r="D32" s="91">
        <v>6561257</v>
      </c>
      <c r="E32" s="83">
        <v>101468738.64</v>
      </c>
      <c r="F32" s="217"/>
      <c r="G32" s="92"/>
      <c r="H32" s="18"/>
      <c r="J32" s="18"/>
      <c r="K32" s="18"/>
    </row>
    <row r="33" spans="1:11" ht="15">
      <c r="A33" s="52" t="s">
        <v>18</v>
      </c>
      <c r="B33" s="91">
        <v>15258418</v>
      </c>
      <c r="C33" s="133">
        <v>187588363.15</v>
      </c>
      <c r="D33" s="91">
        <v>15438839</v>
      </c>
      <c r="E33" s="83">
        <v>214580957.94</v>
      </c>
      <c r="F33" s="217"/>
      <c r="G33" s="92"/>
      <c r="H33" s="18"/>
      <c r="J33" s="18"/>
      <c r="K33" s="18"/>
    </row>
    <row r="34" spans="1:11" ht="15">
      <c r="A34" s="52" t="s">
        <v>20</v>
      </c>
      <c r="B34" s="91">
        <v>3765556</v>
      </c>
      <c r="C34" s="133">
        <v>39475363.56</v>
      </c>
      <c r="D34" s="91">
        <v>3140094</v>
      </c>
      <c r="E34" s="83">
        <v>27567392.84</v>
      </c>
      <c r="F34" s="217"/>
      <c r="G34" s="92"/>
      <c r="H34" s="18"/>
      <c r="J34" s="18"/>
      <c r="K34" s="18"/>
    </row>
    <row r="35" spans="1:11" ht="15">
      <c r="A35" s="52" t="s">
        <v>21</v>
      </c>
      <c r="B35" s="91">
        <v>1203103</v>
      </c>
      <c r="C35" s="133">
        <v>22378269.36</v>
      </c>
      <c r="D35" s="91">
        <v>1517308</v>
      </c>
      <c r="E35" s="83">
        <v>23552365.01</v>
      </c>
      <c r="F35" s="217"/>
      <c r="G35" s="92"/>
      <c r="H35" s="18"/>
      <c r="J35" s="18"/>
      <c r="K35" s="18"/>
    </row>
    <row r="36" spans="1:11" ht="15">
      <c r="A36" s="52" t="s">
        <v>31</v>
      </c>
      <c r="B36" s="91">
        <v>41201</v>
      </c>
      <c r="C36" s="133">
        <v>3453047</v>
      </c>
      <c r="D36" s="91">
        <v>36731</v>
      </c>
      <c r="E36" s="83">
        <v>0</v>
      </c>
      <c r="F36" s="217"/>
      <c r="G36" s="92"/>
      <c r="H36" s="18"/>
      <c r="J36" s="18"/>
      <c r="K36" s="18"/>
    </row>
    <row r="37" spans="1:11" ht="15">
      <c r="A37" s="52" t="s">
        <v>29</v>
      </c>
      <c r="B37" s="91">
        <v>109346</v>
      </c>
      <c r="C37" s="133">
        <v>568106.03</v>
      </c>
      <c r="D37" s="91">
        <v>73064</v>
      </c>
      <c r="E37" s="83">
        <v>0</v>
      </c>
      <c r="F37" s="217"/>
      <c r="G37" s="92"/>
      <c r="H37" s="18"/>
      <c r="J37" s="18"/>
      <c r="K37" s="18"/>
    </row>
    <row r="38" spans="1:11" ht="15">
      <c r="A38" s="52" t="s">
        <v>36</v>
      </c>
      <c r="B38" s="91">
        <v>3523</v>
      </c>
      <c r="C38" s="133">
        <v>91645.6</v>
      </c>
      <c r="D38" s="91">
        <v>0</v>
      </c>
      <c r="E38" s="83"/>
      <c r="F38" s="217"/>
      <c r="G38" s="92"/>
      <c r="H38" s="18"/>
      <c r="J38" s="18"/>
      <c r="K38" s="18"/>
    </row>
    <row r="39" spans="1:7" ht="15">
      <c r="A39" s="52"/>
      <c r="B39" s="42"/>
      <c r="C39" s="87"/>
      <c r="D39" s="87"/>
      <c r="E39" s="83"/>
      <c r="F39" s="45"/>
      <c r="G39" s="18"/>
    </row>
    <row r="40" spans="1:11" ht="15.75">
      <c r="A40" s="89" t="s">
        <v>16</v>
      </c>
      <c r="B40" s="94">
        <f>SUM(B15:B39)</f>
        <v>30799154</v>
      </c>
      <c r="C40" s="240">
        <f>SUM(C15:C39)</f>
        <v>449087741.09000003</v>
      </c>
      <c r="D40" s="134">
        <v>30736780</v>
      </c>
      <c r="E40" s="240">
        <v>445473748.47</v>
      </c>
      <c r="F40" s="45"/>
      <c r="G40" s="216"/>
      <c r="H40" s="216"/>
      <c r="I40" s="23"/>
      <c r="J40" s="250"/>
      <c r="K40" s="93"/>
    </row>
    <row r="41" spans="1:6" ht="15.75">
      <c r="A41" s="89"/>
      <c r="B41" s="42"/>
      <c r="C41" s="87"/>
      <c r="D41" s="87"/>
      <c r="E41" s="83"/>
      <c r="F41" s="6"/>
    </row>
    <row r="42" spans="1:7" ht="15.75">
      <c r="A42" s="82" t="s">
        <v>2</v>
      </c>
      <c r="B42" s="42"/>
      <c r="C42" s="87"/>
      <c r="D42" s="87"/>
      <c r="E42" s="83"/>
      <c r="F42" s="6"/>
      <c r="G42" s="239"/>
    </row>
    <row r="43" spans="1:6" ht="15.75">
      <c r="A43" s="43" t="s">
        <v>2</v>
      </c>
      <c r="B43" s="95">
        <v>4944800</v>
      </c>
      <c r="C43" s="12">
        <v>0</v>
      </c>
      <c r="D43" s="215">
        <v>4926242</v>
      </c>
      <c r="E43" s="83">
        <v>0</v>
      </c>
      <c r="F43" s="6"/>
    </row>
    <row r="44" spans="1:6" ht="15">
      <c r="A44" s="43"/>
      <c r="B44" s="42"/>
      <c r="C44" s="87"/>
      <c r="D44" s="87"/>
      <c r="E44" s="133"/>
      <c r="F44" s="6"/>
    </row>
    <row r="45" spans="1:7" ht="15.75">
      <c r="A45" s="82" t="s">
        <v>42</v>
      </c>
      <c r="B45" s="208">
        <f>B40+B43+B12</f>
        <v>38101420.08588</v>
      </c>
      <c r="C45" s="209">
        <f>C43+C40+C12</f>
        <v>1196731275.99</v>
      </c>
      <c r="D45" s="210">
        <f>D43+D40+D12</f>
        <v>38057885.6508278</v>
      </c>
      <c r="E45" s="211">
        <f>E43+E40+E12</f>
        <v>1104087448.08</v>
      </c>
      <c r="F45" s="6"/>
      <c r="G45" s="18"/>
    </row>
    <row r="46" spans="1:6" ht="15">
      <c r="A46" s="6"/>
      <c r="B46" s="40"/>
      <c r="C46" s="42"/>
      <c r="D46" s="42"/>
      <c r="E46" s="131"/>
      <c r="F46" s="6"/>
    </row>
    <row r="47" spans="1:6" ht="15">
      <c r="A47" s="6"/>
      <c r="B47" s="40"/>
      <c r="D47" s="178"/>
      <c r="E47" s="131"/>
      <c r="F47" s="6"/>
    </row>
    <row r="48" spans="1:6" ht="15">
      <c r="A48" s="6"/>
      <c r="B48" s="40"/>
      <c r="D48" s="178"/>
      <c r="E48" s="131"/>
      <c r="F48" s="6"/>
    </row>
    <row r="49" spans="1:4" ht="15">
      <c r="A49" s="52" t="s">
        <v>94</v>
      </c>
      <c r="D49" s="178"/>
    </row>
    <row r="50" ht="15">
      <c r="D50" s="178"/>
    </row>
    <row r="51" spans="1:7" ht="15">
      <c r="A51" s="52"/>
      <c r="D51" s="178"/>
      <c r="G51" s="18"/>
    </row>
    <row r="52" spans="1:4" ht="15">
      <c r="A52" s="52"/>
      <c r="D52" s="178"/>
    </row>
    <row r="53" spans="1:7" ht="15">
      <c r="A53" s="52"/>
      <c r="D53" s="178"/>
      <c r="G53" s="18"/>
    </row>
    <row r="54" spans="1:4" ht="15">
      <c r="A54" s="52"/>
      <c r="D54" s="178"/>
    </row>
    <row r="55" spans="1:4" ht="15">
      <c r="A55" s="52"/>
      <c r="D55" s="178"/>
    </row>
    <row r="56" spans="1:4" ht="15">
      <c r="A56" s="52"/>
      <c r="D56" s="178"/>
    </row>
    <row r="57" spans="1:4" ht="15">
      <c r="A57" s="52"/>
      <c r="D57" s="178"/>
    </row>
    <row r="58" spans="1:4" ht="15">
      <c r="A58" s="52"/>
      <c r="D58" s="178"/>
    </row>
    <row r="59" spans="1:4" ht="15">
      <c r="A59" s="52"/>
      <c r="D59" s="178"/>
    </row>
    <row r="60" spans="1:4" ht="15">
      <c r="A60" s="52"/>
      <c r="D60" s="178"/>
    </row>
    <row r="61" spans="1:4" ht="15">
      <c r="A61" s="52"/>
      <c r="D61" s="178"/>
    </row>
    <row r="62" ht="15">
      <c r="A62" s="52"/>
    </row>
    <row r="63" ht="15">
      <c r="A63" s="52"/>
    </row>
    <row r="64" ht="15">
      <c r="A64" s="52"/>
    </row>
    <row r="65" ht="15">
      <c r="A65" s="52"/>
    </row>
    <row r="66" ht="15">
      <c r="A66" s="52"/>
    </row>
    <row r="67" ht="15">
      <c r="A67" s="52"/>
    </row>
    <row r="68" ht="15">
      <c r="A68" s="52"/>
    </row>
    <row r="69" ht="15">
      <c r="A69" s="52"/>
    </row>
    <row r="70" ht="15">
      <c r="A70" s="52"/>
    </row>
    <row r="71" ht="15">
      <c r="A71" s="52"/>
    </row>
    <row r="72" ht="15">
      <c r="A72" s="52"/>
    </row>
    <row r="73" ht="15">
      <c r="A73" s="52"/>
    </row>
    <row r="91" ht="15">
      <c r="C91" s="83">
        <f>C90*B55</f>
        <v>0</v>
      </c>
    </row>
    <row r="92" ht="15">
      <c r="C92" s="83">
        <f>C91*B56</f>
        <v>0</v>
      </c>
    </row>
    <row r="93" ht="15">
      <c r="C93" s="83">
        <f>C92*B57</f>
        <v>0</v>
      </c>
    </row>
  </sheetData>
  <sheetProtection/>
  <mergeCells count="1">
    <mergeCell ref="A3:E3"/>
  </mergeCells>
  <hyperlinks>
    <hyperlink ref="A1" location="Index!A1" display="Index"/>
  </hyperlinks>
  <printOptions/>
  <pageMargins left="0.7480314960629921" right="0.7480314960629921" top="0.984251968503937" bottom="0.984251968503937"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S58"/>
  <sheetViews>
    <sheetView zoomScale="75" zoomScaleNormal="75" zoomScalePageLayoutView="0" workbookViewId="0" topLeftCell="A1">
      <pane ySplit="6" topLeftCell="A7" activePane="bottomLeft" state="frozen"/>
      <selection pane="topLeft" activeCell="A1" sqref="A1"/>
      <selection pane="bottomLeft" activeCell="I19" sqref="I19"/>
    </sheetView>
  </sheetViews>
  <sheetFormatPr defaultColWidth="9.140625" defaultRowHeight="12.75"/>
  <cols>
    <col min="1" max="1" width="16.421875" style="5" customWidth="1"/>
    <col min="2" max="2" width="74.140625" style="5" customWidth="1"/>
    <col min="3" max="3" width="18.8515625" style="24" customWidth="1"/>
    <col min="4" max="4" width="22.28125" style="24" customWidth="1"/>
    <col min="5" max="5" width="19.7109375" style="24" customWidth="1"/>
    <col min="6" max="6" width="22.57421875" style="24" customWidth="1"/>
    <col min="7" max="7" width="23.00390625" style="5" customWidth="1"/>
    <col min="8" max="8" width="21.140625" style="5" customWidth="1"/>
    <col min="9" max="9" width="18.00390625" style="5" bestFit="1" customWidth="1"/>
    <col min="10" max="10" width="9.140625" style="5" customWidth="1"/>
    <col min="11" max="11" width="19.421875" style="5" bestFit="1" customWidth="1"/>
    <col min="12" max="12" width="20.8515625" style="5" bestFit="1" customWidth="1"/>
    <col min="13" max="13" width="28.140625" style="5" bestFit="1" customWidth="1"/>
    <col min="14" max="14" width="12.57421875" style="5" bestFit="1" customWidth="1"/>
    <col min="15" max="15" width="10.57421875" style="5" bestFit="1" customWidth="1"/>
    <col min="16" max="16" width="12.57421875" style="5" bestFit="1" customWidth="1"/>
    <col min="17" max="17" width="16.7109375" style="5" bestFit="1" customWidth="1"/>
    <col min="18" max="18" width="11.140625" style="5" bestFit="1" customWidth="1"/>
    <col min="19" max="19" width="13.8515625" style="5" bestFit="1" customWidth="1"/>
    <col min="20" max="16384" width="9.140625" style="5" customWidth="1"/>
  </cols>
  <sheetData>
    <row r="1" ht="15">
      <c r="A1" s="103" t="s">
        <v>11</v>
      </c>
    </row>
    <row r="2" ht="15">
      <c r="A2" s="103"/>
    </row>
    <row r="3" spans="1:6" ht="20.25" customHeight="1">
      <c r="A3" s="254" t="s">
        <v>43</v>
      </c>
      <c r="B3" s="254"/>
      <c r="C3" s="254"/>
      <c r="D3" s="254"/>
      <c r="E3" s="254"/>
      <c r="F3" s="254"/>
    </row>
    <row r="4" spans="1:6" ht="15.75">
      <c r="A4" s="75"/>
      <c r="B4" s="75"/>
      <c r="C4" s="121">
        <v>2011</v>
      </c>
      <c r="D4" s="121">
        <v>2011</v>
      </c>
      <c r="E4" s="121">
        <v>2012</v>
      </c>
      <c r="F4" s="121">
        <v>2012</v>
      </c>
    </row>
    <row r="5" spans="1:16" ht="15.75">
      <c r="A5" s="75" t="s">
        <v>44</v>
      </c>
      <c r="B5" s="75" t="s">
        <v>45</v>
      </c>
      <c r="C5" s="121" t="s">
        <v>7</v>
      </c>
      <c r="D5" s="121" t="s">
        <v>8</v>
      </c>
      <c r="E5" s="121" t="s">
        <v>7</v>
      </c>
      <c r="F5" s="121" t="s">
        <v>8</v>
      </c>
      <c r="G5" s="6"/>
      <c r="H5" s="6"/>
      <c r="I5" s="6"/>
      <c r="J5" s="6"/>
      <c r="K5" s="6"/>
      <c r="L5" s="6"/>
      <c r="M5" s="6"/>
      <c r="N5" s="6"/>
      <c r="O5" s="6"/>
      <c r="P5" s="6"/>
    </row>
    <row r="6" spans="1:16" ht="15.75">
      <c r="A6" s="100" t="s">
        <v>46</v>
      </c>
      <c r="B6" s="75"/>
      <c r="C6" s="121"/>
      <c r="D6" s="121" t="s">
        <v>47</v>
      </c>
      <c r="E6" s="121"/>
      <c r="F6" s="121" t="s">
        <v>47</v>
      </c>
      <c r="G6" s="6"/>
      <c r="H6" s="6"/>
      <c r="I6" s="6"/>
      <c r="J6" s="6"/>
      <c r="K6" s="6"/>
      <c r="L6" s="6"/>
      <c r="M6" s="6"/>
      <c r="N6" s="6"/>
      <c r="O6" s="6"/>
      <c r="P6" s="6"/>
    </row>
    <row r="7" spans="1:16" s="20" customFormat="1" ht="15.75">
      <c r="A7" s="101"/>
      <c r="B7" s="34"/>
      <c r="C7" s="31"/>
      <c r="D7" s="31"/>
      <c r="E7" s="31"/>
      <c r="F7" s="31"/>
      <c r="G7" s="19"/>
      <c r="H7" s="19"/>
      <c r="I7" s="19"/>
      <c r="J7" s="19"/>
      <c r="O7" s="19"/>
      <c r="P7" s="19"/>
    </row>
    <row r="8" spans="1:16" ht="15.75">
      <c r="A8" s="75" t="s">
        <v>13</v>
      </c>
      <c r="B8" s="76"/>
      <c r="C8" s="7"/>
      <c r="D8" s="7"/>
      <c r="E8" s="225"/>
      <c r="F8" s="225"/>
      <c r="G8" s="6"/>
      <c r="H8" s="6"/>
      <c r="I8" s="6"/>
      <c r="J8" s="6"/>
      <c r="O8" s="6"/>
      <c r="P8" s="6"/>
    </row>
    <row r="9" spans="1:8" ht="15">
      <c r="A9" s="6"/>
      <c r="B9" s="6" t="s">
        <v>48</v>
      </c>
      <c r="C9" s="123">
        <v>2971.88</v>
      </c>
      <c r="D9" s="212">
        <v>191361390.77</v>
      </c>
      <c r="E9" s="227">
        <v>1864.45594</v>
      </c>
      <c r="F9" s="42">
        <v>135257556.5</v>
      </c>
      <c r="G9" s="227"/>
      <c r="H9" s="221"/>
    </row>
    <row r="10" spans="1:8" ht="15">
      <c r="A10" s="6"/>
      <c r="B10" s="6" t="s">
        <v>49</v>
      </c>
      <c r="C10" s="123">
        <v>5519.16</v>
      </c>
      <c r="D10" s="212">
        <v>341579583.07</v>
      </c>
      <c r="E10" s="123">
        <v>5473.62</v>
      </c>
      <c r="F10" s="42">
        <v>350322770.7</v>
      </c>
      <c r="G10" s="227"/>
      <c r="H10" s="42"/>
    </row>
    <row r="11" spans="1:8" ht="15">
      <c r="A11" s="6"/>
      <c r="B11" s="6" t="s">
        <v>91</v>
      </c>
      <c r="C11" s="123">
        <v>2500.17</v>
      </c>
      <c r="D11" s="212">
        <v>154225341.04</v>
      </c>
      <c r="E11" s="92">
        <v>1928.59</v>
      </c>
      <c r="F11" s="42">
        <v>115152034.16</v>
      </c>
      <c r="G11" s="227"/>
      <c r="H11" s="42"/>
    </row>
    <row r="12" spans="1:10" ht="15">
      <c r="A12" s="6"/>
      <c r="B12" s="6" t="s">
        <v>50</v>
      </c>
      <c r="C12" s="123">
        <v>669.13</v>
      </c>
      <c r="D12" s="212">
        <v>33523358</v>
      </c>
      <c r="E12" s="5">
        <v>504.26</v>
      </c>
      <c r="F12" s="83">
        <v>34752425.64</v>
      </c>
      <c r="G12" s="227"/>
      <c r="H12" s="83"/>
      <c r="J12" s="92"/>
    </row>
    <row r="13" spans="1:8" ht="15">
      <c r="A13" s="6"/>
      <c r="B13" s="6" t="s">
        <v>51</v>
      </c>
      <c r="C13" s="123">
        <v>89.89</v>
      </c>
      <c r="D13" s="212">
        <v>5604134.82</v>
      </c>
      <c r="E13" s="92">
        <v>237.16</v>
      </c>
      <c r="F13" s="42">
        <v>15682668.73</v>
      </c>
      <c r="G13" s="227"/>
      <c r="H13" s="42"/>
    </row>
    <row r="14" spans="1:8" ht="15">
      <c r="A14" s="6"/>
      <c r="B14" s="6" t="s">
        <v>52</v>
      </c>
      <c r="C14" s="123">
        <v>0.22</v>
      </c>
      <c r="D14" s="212">
        <v>13163.15</v>
      </c>
      <c r="E14" s="92">
        <v>2.24</v>
      </c>
      <c r="F14" s="42">
        <v>135350</v>
      </c>
      <c r="G14" s="227"/>
      <c r="H14" s="42"/>
    </row>
    <row r="15" spans="1:9" ht="15">
      <c r="A15" s="6"/>
      <c r="B15" s="6" t="s">
        <v>53</v>
      </c>
      <c r="C15" s="123">
        <v>10.91</v>
      </c>
      <c r="D15" s="212">
        <v>639155.42</v>
      </c>
      <c r="E15" s="92">
        <v>10.77</v>
      </c>
      <c r="F15" s="42">
        <v>674896.41</v>
      </c>
      <c r="G15" s="227"/>
      <c r="H15" s="42"/>
      <c r="I15" s="18"/>
    </row>
    <row r="16" spans="1:16" ht="15.75">
      <c r="A16" s="6"/>
      <c r="B16" s="6"/>
      <c r="C16" s="255">
        <v>2011</v>
      </c>
      <c r="D16" s="255"/>
      <c r="E16" s="255">
        <v>2012</v>
      </c>
      <c r="F16" s="255"/>
      <c r="G16" s="18"/>
      <c r="H16" s="242"/>
      <c r="O16" s="229"/>
      <c r="P16" s="229"/>
    </row>
    <row r="17" spans="1:16" ht="15.75">
      <c r="A17" s="6"/>
      <c r="B17" s="98" t="s">
        <v>101</v>
      </c>
      <c r="C17" s="129">
        <f>SUM(C9:C15)</f>
        <v>11761.359999999999</v>
      </c>
      <c r="D17" s="99">
        <f>SUM(D9:D15)</f>
        <v>726946126.27</v>
      </c>
      <c r="E17" s="129">
        <f>SUM(E9:E15)</f>
        <v>10021.09594</v>
      </c>
      <c r="F17" s="99">
        <f>SUM(F9:F15)</f>
        <v>651977702.14</v>
      </c>
      <c r="G17" s="18"/>
      <c r="H17" s="42"/>
      <c r="O17" s="68"/>
      <c r="P17" s="228"/>
    </row>
    <row r="18" spans="1:8" ht="15.75">
      <c r="A18" s="75" t="s">
        <v>14</v>
      </c>
      <c r="B18" s="75"/>
      <c r="C18" s="10"/>
      <c r="D18" s="10"/>
      <c r="E18" s="226"/>
      <c r="F18" s="226"/>
      <c r="G18" s="9"/>
      <c r="H18" s="243"/>
    </row>
    <row r="19" spans="1:8" ht="15">
      <c r="A19" s="6"/>
      <c r="B19" s="6" t="s">
        <v>54</v>
      </c>
      <c r="C19" s="122">
        <v>13915.64</v>
      </c>
      <c r="D19" s="124">
        <v>20136605.4</v>
      </c>
      <c r="E19" s="122">
        <v>5301.33186</v>
      </c>
      <c r="F19" s="124">
        <v>6244594.81</v>
      </c>
      <c r="G19" s="92"/>
      <c r="H19" s="221"/>
    </row>
    <row r="20" spans="1:7" ht="15">
      <c r="A20" s="6"/>
      <c r="B20" s="6" t="s">
        <v>55</v>
      </c>
      <c r="C20" s="123">
        <v>266.37</v>
      </c>
      <c r="D20" s="124">
        <v>366078.25</v>
      </c>
      <c r="E20" s="123">
        <v>239.99</v>
      </c>
      <c r="F20" s="124">
        <v>286449.72</v>
      </c>
      <c r="G20" s="28"/>
    </row>
    <row r="21" spans="1:7" ht="15">
      <c r="A21" s="6"/>
      <c r="B21" s="6" t="s">
        <v>56</v>
      </c>
      <c r="C21" s="123">
        <v>142.51</v>
      </c>
      <c r="D21" s="124">
        <v>194724.98</v>
      </c>
      <c r="E21" s="123">
        <v>88.41</v>
      </c>
      <c r="F21" s="124">
        <v>104952.94</v>
      </c>
      <c r="G21" s="9"/>
    </row>
    <row r="22" spans="1:7" ht="15.75">
      <c r="A22" s="6"/>
      <c r="B22" s="6"/>
      <c r="C22" s="255">
        <v>2011</v>
      </c>
      <c r="D22" s="255"/>
      <c r="E22" s="255">
        <v>2012</v>
      </c>
      <c r="F22" s="255"/>
      <c r="G22" s="9"/>
    </row>
    <row r="23" spans="1:8" ht="15.75">
      <c r="A23" s="6"/>
      <c r="B23" s="98" t="s">
        <v>102</v>
      </c>
      <c r="C23" s="129">
        <f>SUM(C19:C21)</f>
        <v>14324.52</v>
      </c>
      <c r="D23" s="128">
        <f>SUM(D19:D21)</f>
        <v>20697408.63</v>
      </c>
      <c r="E23" s="129">
        <f>SUM(E19:E21)</f>
        <v>5629.73186</v>
      </c>
      <c r="F23" s="128">
        <f>SUM(F19:F21)</f>
        <v>6635997.47</v>
      </c>
      <c r="G23" s="18"/>
      <c r="H23" s="243"/>
    </row>
    <row r="24" spans="1:8" ht="15.75">
      <c r="A24" s="75" t="s">
        <v>57</v>
      </c>
      <c r="B24" s="75" t="s">
        <v>58</v>
      </c>
      <c r="C24" s="6"/>
      <c r="D24" s="6"/>
      <c r="E24" s="6"/>
      <c r="F24" s="6"/>
      <c r="G24" s="13"/>
      <c r="H24" s="243"/>
    </row>
    <row r="25" spans="1:7" ht="15">
      <c r="A25" s="6"/>
      <c r="B25" s="6" t="s">
        <v>59</v>
      </c>
      <c r="C25" s="14"/>
      <c r="D25" s="15" t="s">
        <v>92</v>
      </c>
      <c r="E25" s="14"/>
      <c r="F25" s="15" t="s">
        <v>92</v>
      </c>
      <c r="G25" s="16"/>
    </row>
    <row r="26" spans="1:19" ht="15.75">
      <c r="A26" s="6"/>
      <c r="B26" s="6" t="s">
        <v>60</v>
      </c>
      <c r="C26" s="17" t="s">
        <v>92</v>
      </c>
      <c r="D26" s="15" t="s">
        <v>92</v>
      </c>
      <c r="E26" s="17" t="s">
        <v>92</v>
      </c>
      <c r="F26" s="15" t="s">
        <v>92</v>
      </c>
      <c r="G26" s="18"/>
      <c r="I26" s="68"/>
      <c r="K26" s="28"/>
      <c r="L26" s="83"/>
      <c r="M26" s="28"/>
      <c r="N26" s="28"/>
      <c r="P26" s="28"/>
      <c r="Q26" s="28"/>
      <c r="R26" s="224"/>
      <c r="S26" s="28"/>
    </row>
    <row r="27" spans="1:12" ht="15.75">
      <c r="A27" s="6"/>
      <c r="B27" s="6"/>
      <c r="C27" s="255">
        <v>2011</v>
      </c>
      <c r="D27" s="255"/>
      <c r="E27" s="255">
        <v>2012</v>
      </c>
      <c r="F27" s="255"/>
      <c r="I27" s="68"/>
      <c r="L27" s="83"/>
    </row>
    <row r="28" spans="1:6" ht="15.75">
      <c r="A28" s="6"/>
      <c r="B28" s="98" t="s">
        <v>95</v>
      </c>
      <c r="C28" s="176">
        <v>2357440</v>
      </c>
      <c r="D28" s="127"/>
      <c r="E28" s="176">
        <v>2394848</v>
      </c>
      <c r="F28" s="127"/>
    </row>
    <row r="29" spans="1:6" s="20" customFormat="1" ht="15.75">
      <c r="A29" s="19"/>
      <c r="B29" s="19"/>
      <c r="C29" s="255">
        <v>2011</v>
      </c>
      <c r="D29" s="255"/>
      <c r="E29" s="255">
        <v>2012</v>
      </c>
      <c r="F29" s="255"/>
    </row>
    <row r="30" spans="1:6" ht="15.75">
      <c r="A30" s="6"/>
      <c r="B30" s="98" t="s">
        <v>96</v>
      </c>
      <c r="C30" s="125">
        <f>SUM(C17/1000,C23/1000,C28)</f>
        <v>2357466.08588</v>
      </c>
      <c r="D30" s="119"/>
      <c r="E30" s="125">
        <f>SUM(E17/1000,E23/1000,E28)</f>
        <v>2394863.6508278</v>
      </c>
      <c r="F30" s="119"/>
    </row>
    <row r="31" spans="1:6" ht="15.75">
      <c r="A31" s="6"/>
      <c r="B31" s="98" t="s">
        <v>61</v>
      </c>
      <c r="C31" s="119"/>
      <c r="D31" s="126">
        <f>SUM(D17,D23)</f>
        <v>747643534.9</v>
      </c>
      <c r="E31" s="119"/>
      <c r="F31" s="126">
        <f>SUM(F17,F23)</f>
        <v>658613699.61</v>
      </c>
    </row>
    <row r="32" spans="1:6" ht="15">
      <c r="A32" s="6"/>
      <c r="B32" s="6"/>
      <c r="C32" s="7"/>
      <c r="D32" s="7"/>
      <c r="E32" s="7"/>
      <c r="F32" s="7"/>
    </row>
    <row r="33" spans="1:9" ht="15.75">
      <c r="A33" s="21"/>
      <c r="B33" s="19" t="s">
        <v>90</v>
      </c>
      <c r="C33" s="22"/>
      <c r="D33" s="23"/>
      <c r="E33" s="7"/>
      <c r="I33" s="68"/>
    </row>
    <row r="34" ht="15">
      <c r="B34" s="5" t="s">
        <v>141</v>
      </c>
    </row>
    <row r="35" ht="15">
      <c r="D35" s="25"/>
    </row>
    <row r="37" spans="3:5" ht="15.75">
      <c r="C37" s="11"/>
      <c r="D37" s="25"/>
      <c r="E37" s="26"/>
    </row>
    <row r="38" spans="3:6" ht="15.75">
      <c r="C38" s="7"/>
      <c r="D38" s="25"/>
      <c r="E38" s="26"/>
      <c r="F38" s="27"/>
    </row>
    <row r="39" spans="3:6" ht="15.75">
      <c r="C39" s="11"/>
      <c r="D39" s="25"/>
      <c r="E39" s="26"/>
      <c r="F39" s="27"/>
    </row>
    <row r="40" spans="3:6" ht="15.75">
      <c r="C40" s="11"/>
      <c r="D40" s="25"/>
      <c r="E40" s="26"/>
      <c r="F40" s="27"/>
    </row>
    <row r="41" spans="3:11" ht="15.75">
      <c r="C41" s="7"/>
      <c r="D41" s="25"/>
      <c r="E41" s="25"/>
      <c r="F41" s="27"/>
      <c r="I41" s="68"/>
      <c r="K41" s="83"/>
    </row>
    <row r="42" spans="3:4" ht="15">
      <c r="C42" s="11"/>
      <c r="D42" s="25"/>
    </row>
    <row r="43" spans="3:4" ht="15">
      <c r="C43" s="7"/>
      <c r="D43" s="25"/>
    </row>
    <row r="44" spans="4:9" ht="15">
      <c r="D44" s="25"/>
      <c r="I44" s="28"/>
    </row>
    <row r="45" spans="4:7" ht="15">
      <c r="D45" s="25"/>
      <c r="G45" s="24"/>
    </row>
    <row r="46" spans="4:9" ht="15">
      <c r="D46" s="25"/>
      <c r="G46" s="24"/>
      <c r="I46" s="28"/>
    </row>
    <row r="47" ht="15">
      <c r="C47" s="25"/>
    </row>
    <row r="48" spans="3:8" ht="15">
      <c r="C48" s="25"/>
      <c r="H48" s="18"/>
    </row>
    <row r="49" spans="4:7" ht="15">
      <c r="D49" s="25"/>
      <c r="G49" s="18"/>
    </row>
    <row r="51" ht="15.75">
      <c r="F51" s="26"/>
    </row>
    <row r="52" ht="15">
      <c r="D52" s="25"/>
    </row>
    <row r="53" ht="15">
      <c r="D53" s="25"/>
    </row>
    <row r="56" spans="4:6" ht="15">
      <c r="D56" s="25"/>
      <c r="F56" s="25"/>
    </row>
    <row r="58" ht="15">
      <c r="C58" s="18"/>
    </row>
  </sheetData>
  <sheetProtection/>
  <mergeCells count="9">
    <mergeCell ref="A3:F3"/>
    <mergeCell ref="E29:F29"/>
    <mergeCell ref="C16:D16"/>
    <mergeCell ref="C22:D22"/>
    <mergeCell ref="C29:D29"/>
    <mergeCell ref="C27:D27"/>
    <mergeCell ref="E22:F22"/>
    <mergeCell ref="E16:F16"/>
    <mergeCell ref="E27:F27"/>
  </mergeCells>
  <hyperlinks>
    <hyperlink ref="A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6" r:id="rId1"/>
  <ignoredErrors>
    <ignoredError sqref="E17 C17 C23 E23" formulaRange="1"/>
  </ignoredErrors>
</worksheet>
</file>

<file path=xl/worksheets/sheet4.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I26" sqref="I26"/>
    </sheetView>
  </sheetViews>
  <sheetFormatPr defaultColWidth="9.140625" defaultRowHeight="12.75"/>
  <cols>
    <col min="1" max="1" width="17.421875" style="19" customWidth="1"/>
    <col min="2" max="2" width="14.7109375" style="19" bestFit="1" customWidth="1"/>
    <col min="3" max="3" width="20.140625" style="19" bestFit="1" customWidth="1"/>
    <col min="4" max="4" width="11.140625" style="19" bestFit="1" customWidth="1"/>
    <col min="5" max="5" width="15.28125" style="19" bestFit="1" customWidth="1"/>
    <col min="6" max="6" width="18.28125" style="19" bestFit="1" customWidth="1"/>
    <col min="7" max="7" width="14.00390625" style="19" bestFit="1" customWidth="1"/>
    <col min="8" max="8" width="17.421875" style="19" bestFit="1" customWidth="1"/>
    <col min="9" max="16384" width="9.140625" style="19" customWidth="1"/>
  </cols>
  <sheetData>
    <row r="1" ht="15">
      <c r="A1" s="102" t="s">
        <v>11</v>
      </c>
    </row>
    <row r="2" ht="15">
      <c r="A2" s="105"/>
    </row>
    <row r="3" spans="1:9" ht="20.25" customHeight="1">
      <c r="A3" s="256" t="s">
        <v>106</v>
      </c>
      <c r="B3" s="256"/>
      <c r="C3" s="256"/>
      <c r="D3" s="256"/>
      <c r="E3" s="256"/>
      <c r="F3" s="256"/>
      <c r="G3" s="256"/>
      <c r="H3" s="256"/>
      <c r="I3" s="29"/>
    </row>
    <row r="4" spans="1:9" ht="15.75">
      <c r="A4" s="146" t="s">
        <v>62</v>
      </c>
      <c r="B4" s="147" t="s">
        <v>63</v>
      </c>
      <c r="C4" s="147" t="s">
        <v>64</v>
      </c>
      <c r="D4" s="148" t="s">
        <v>65</v>
      </c>
      <c r="E4" s="147" t="s">
        <v>66</v>
      </c>
      <c r="F4" s="149" t="s">
        <v>67</v>
      </c>
      <c r="G4" s="147" t="s">
        <v>122</v>
      </c>
      <c r="H4" s="148" t="s">
        <v>66</v>
      </c>
      <c r="I4" s="30"/>
    </row>
    <row r="5" spans="1:9" ht="15.75">
      <c r="A5" s="150"/>
      <c r="B5" s="151"/>
      <c r="C5" s="151"/>
      <c r="D5" s="152"/>
      <c r="E5" s="153" t="s">
        <v>138</v>
      </c>
      <c r="F5" s="154"/>
      <c r="G5" s="151"/>
      <c r="H5" s="148" t="s">
        <v>138</v>
      </c>
      <c r="I5" s="30"/>
    </row>
    <row r="6" spans="1:9" ht="15.75">
      <c r="A6" s="155"/>
      <c r="B6" s="156"/>
      <c r="C6" s="156"/>
      <c r="D6" s="156"/>
      <c r="E6" s="157"/>
      <c r="F6" s="158"/>
      <c r="G6" s="156"/>
      <c r="H6" s="159"/>
      <c r="I6" s="30"/>
    </row>
    <row r="7" spans="1:9" ht="17.25" customHeight="1">
      <c r="A7" s="160" t="s">
        <v>68</v>
      </c>
      <c r="B7" s="161" t="s">
        <v>123</v>
      </c>
      <c r="C7" s="234">
        <v>1765.878</v>
      </c>
      <c r="D7" s="161" t="s">
        <v>123</v>
      </c>
      <c r="E7" s="233">
        <f>SUM(B7:D7)</f>
        <v>1765.878</v>
      </c>
      <c r="F7" s="163">
        <v>1416</v>
      </c>
      <c r="G7" s="236">
        <v>349.9</v>
      </c>
      <c r="H7" s="164">
        <f>F7+G7</f>
        <v>1765.9</v>
      </c>
      <c r="I7" s="29"/>
    </row>
    <row r="8" spans="1:9" ht="15.75">
      <c r="A8" s="165" t="s">
        <v>69</v>
      </c>
      <c r="B8" s="166">
        <v>0</v>
      </c>
      <c r="C8" s="238">
        <f>SUM(C7)</f>
        <v>1765.878</v>
      </c>
      <c r="D8" s="166">
        <v>0</v>
      </c>
      <c r="E8" s="235">
        <f aca="true" t="shared" si="0" ref="E8:E13">SUM(B8:D8)</f>
        <v>1765.878</v>
      </c>
      <c r="F8" s="166">
        <f>SUM(F7)</f>
        <v>1416</v>
      </c>
      <c r="G8" s="237">
        <f>SUM(G7)</f>
        <v>349.9</v>
      </c>
      <c r="H8" s="237">
        <f>SUM(H7)</f>
        <v>1765.9</v>
      </c>
      <c r="I8" s="33"/>
    </row>
    <row r="9" spans="1:8" ht="15.75">
      <c r="A9" s="167"/>
      <c r="B9" s="164"/>
      <c r="C9" s="164"/>
      <c r="D9" s="164"/>
      <c r="E9" s="162"/>
      <c r="F9" s="164"/>
      <c r="G9" s="164"/>
      <c r="H9" s="164"/>
    </row>
    <row r="10" spans="1:8" ht="15.75">
      <c r="A10" s="168" t="s">
        <v>70</v>
      </c>
      <c r="B10" s="234">
        <v>2276.346</v>
      </c>
      <c r="C10" s="234">
        <v>224.983</v>
      </c>
      <c r="D10" s="161">
        <v>0</v>
      </c>
      <c r="E10" s="233">
        <f t="shared" si="0"/>
        <v>2501.329</v>
      </c>
      <c r="F10" s="236">
        <v>2255.456</v>
      </c>
      <c r="G10" s="163">
        <v>245.9</v>
      </c>
      <c r="H10" s="157">
        <f>SUM(F10:G10)</f>
        <v>2501.356</v>
      </c>
    </row>
    <row r="11" spans="1:8" ht="15.75">
      <c r="A11" s="168" t="s">
        <v>71</v>
      </c>
      <c r="B11" s="161" t="s">
        <v>123</v>
      </c>
      <c r="C11" s="234">
        <v>48.032</v>
      </c>
      <c r="D11" s="161">
        <v>0</v>
      </c>
      <c r="E11" s="233">
        <f t="shared" si="0"/>
        <v>48.032</v>
      </c>
      <c r="F11" s="163">
        <v>48</v>
      </c>
      <c r="G11" s="163" t="s">
        <v>123</v>
      </c>
      <c r="H11" s="164">
        <f>SUM(F11:G11)</f>
        <v>48</v>
      </c>
    </row>
    <row r="12" spans="1:8" ht="15.75">
      <c r="A12" s="168" t="s">
        <v>72</v>
      </c>
      <c r="B12" s="161" t="s">
        <v>123</v>
      </c>
      <c r="C12" s="234">
        <v>84.147</v>
      </c>
      <c r="D12" s="234">
        <v>9.362</v>
      </c>
      <c r="E12" s="233">
        <f t="shared" si="0"/>
        <v>93.509</v>
      </c>
      <c r="F12" s="236">
        <v>93.509</v>
      </c>
      <c r="G12" s="163" t="s">
        <v>123</v>
      </c>
      <c r="H12" s="164">
        <f>SUM(F12:G12)</f>
        <v>93.509</v>
      </c>
    </row>
    <row r="13" spans="1:8" ht="15.75">
      <c r="A13" s="168" t="s">
        <v>73</v>
      </c>
      <c r="B13" s="161" t="s">
        <v>123</v>
      </c>
      <c r="C13" s="234">
        <v>200.92</v>
      </c>
      <c r="D13" s="234">
        <v>316.557</v>
      </c>
      <c r="E13" s="233">
        <f t="shared" si="0"/>
        <v>517.477</v>
      </c>
      <c r="F13" s="236">
        <v>517.477</v>
      </c>
      <c r="G13" s="163" t="s">
        <v>123</v>
      </c>
      <c r="H13" s="164">
        <f>SUM(F13:G13)</f>
        <v>517.477</v>
      </c>
    </row>
    <row r="14" spans="1:8" ht="15.75">
      <c r="A14" s="169" t="s">
        <v>74</v>
      </c>
      <c r="B14" s="232">
        <f aca="true" t="shared" si="1" ref="B14:H14">SUM(B10:B13)</f>
        <v>2276.346</v>
      </c>
      <c r="C14" s="232">
        <f t="shared" si="1"/>
        <v>558.082</v>
      </c>
      <c r="D14" s="232">
        <f t="shared" si="1"/>
        <v>325.91900000000004</v>
      </c>
      <c r="E14" s="235">
        <f t="shared" si="1"/>
        <v>3160.347</v>
      </c>
      <c r="F14" s="232">
        <f t="shared" si="1"/>
        <v>2914.442</v>
      </c>
      <c r="G14" s="170">
        <f t="shared" si="1"/>
        <v>245.9</v>
      </c>
      <c r="H14" s="232">
        <f t="shared" si="1"/>
        <v>3160.342</v>
      </c>
    </row>
    <row r="15" spans="1:8" ht="15.75">
      <c r="A15" s="167"/>
      <c r="B15" s="164"/>
      <c r="C15" s="164"/>
      <c r="D15" s="164"/>
      <c r="E15" s="164"/>
      <c r="F15" s="171"/>
      <c r="G15" s="164"/>
      <c r="H15" s="164"/>
    </row>
    <row r="16" spans="1:8" ht="15.75">
      <c r="A16" s="169" t="s">
        <v>75</v>
      </c>
      <c r="B16" s="231">
        <f aca="true" t="shared" si="2" ref="B16:H16">B8+B14</f>
        <v>2276.346</v>
      </c>
      <c r="C16" s="231">
        <f t="shared" si="2"/>
        <v>2323.96</v>
      </c>
      <c r="D16" s="231">
        <f t="shared" si="2"/>
        <v>325.91900000000004</v>
      </c>
      <c r="E16" s="231">
        <f t="shared" si="2"/>
        <v>4926.225</v>
      </c>
      <c r="F16" s="231">
        <f t="shared" si="2"/>
        <v>4330.442</v>
      </c>
      <c r="G16" s="172">
        <f t="shared" si="2"/>
        <v>595.8</v>
      </c>
      <c r="H16" s="231">
        <f t="shared" si="2"/>
        <v>4926.242</v>
      </c>
    </row>
    <row r="17" spans="1:8" ht="15">
      <c r="A17"/>
      <c r="B17"/>
      <c r="C17"/>
      <c r="D17"/>
      <c r="E17"/>
      <c r="F17"/>
      <c r="G17"/>
      <c r="H17"/>
    </row>
    <row r="18" spans="1:8" ht="15">
      <c r="A18" s="173" t="s">
        <v>130</v>
      </c>
      <c r="B18" s="173"/>
      <c r="C18" s="173"/>
      <c r="D18" s="174"/>
      <c r="E18" s="174"/>
      <c r="F18" s="174"/>
      <c r="G18" s="175"/>
      <c r="H18"/>
    </row>
    <row r="21" spans="3:6" ht="15">
      <c r="C21" s="35"/>
      <c r="E21" s="36"/>
      <c r="F21" s="29"/>
    </row>
    <row r="22" spans="3:6" ht="15">
      <c r="C22" s="35"/>
      <c r="E22" s="36"/>
      <c r="F22" s="29"/>
    </row>
    <row r="41" spans="6:8" ht="15">
      <c r="F41" s="33"/>
      <c r="G41" s="33"/>
      <c r="H41" s="33"/>
    </row>
    <row r="42" ht="15">
      <c r="G42" s="33"/>
    </row>
    <row r="44" ht="15">
      <c r="F44" s="33"/>
    </row>
    <row r="46" ht="15">
      <c r="F46" s="33"/>
    </row>
  </sheetData>
  <sheetProtection/>
  <mergeCells count="1">
    <mergeCell ref="A3:H3"/>
  </mergeCells>
  <hyperlinks>
    <hyperlink ref="A1" location="Index!A1" display="Index"/>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B329"/>
  <sheetViews>
    <sheetView zoomScale="70" zoomScaleNormal="70" zoomScalePageLayoutView="0" workbookViewId="0" topLeftCell="A1">
      <pane ySplit="6" topLeftCell="A31" activePane="bottomLeft" state="frozen"/>
      <selection pane="topLeft" activeCell="A1" sqref="A1"/>
      <selection pane="bottomLeft" activeCell="F58" sqref="F58"/>
    </sheetView>
  </sheetViews>
  <sheetFormatPr defaultColWidth="9.140625" defaultRowHeight="12.75"/>
  <cols>
    <col min="1" max="1" width="41.28125" style="5" bestFit="1" customWidth="1"/>
    <col min="2" max="2" width="25.140625" style="5" customWidth="1"/>
    <col min="3" max="3" width="18.57421875" style="46" customWidth="1"/>
    <col min="4" max="4" width="21.57421875" style="198" customWidth="1"/>
    <col min="5" max="5" width="20.140625" style="5" customWidth="1"/>
    <col min="6" max="6" width="29.00390625" style="5" customWidth="1"/>
    <col min="7" max="7" width="30.28125" style="5" customWidth="1"/>
    <col min="8" max="8" width="15.00390625" style="5" customWidth="1"/>
    <col min="9" max="9" width="16.7109375" style="5" customWidth="1"/>
    <col min="10" max="27" width="9.140625" style="5" customWidth="1"/>
    <col min="28" max="28" width="16.8515625" style="5" bestFit="1" customWidth="1"/>
    <col min="29" max="16384" width="9.140625" style="5" customWidth="1"/>
  </cols>
  <sheetData>
    <row r="1" ht="15.75">
      <c r="A1" s="37" t="s">
        <v>11</v>
      </c>
    </row>
    <row r="2" spans="1:28" ht="15.75">
      <c r="A2" s="6"/>
      <c r="B2" s="6"/>
      <c r="C2" s="40"/>
      <c r="D2" s="199"/>
      <c r="AB2" s="186" t="s">
        <v>79</v>
      </c>
    </row>
    <row r="3" spans="1:28" ht="18">
      <c r="A3" s="253" t="s">
        <v>103</v>
      </c>
      <c r="B3" s="253"/>
      <c r="C3" s="253"/>
      <c r="D3" s="253"/>
      <c r="AB3" s="186" t="s">
        <v>81</v>
      </c>
    </row>
    <row r="4" spans="1:28" ht="15.75">
      <c r="A4" s="97"/>
      <c r="B4" s="76"/>
      <c r="C4" s="241">
        <v>2012</v>
      </c>
      <c r="D4" s="241">
        <v>2012</v>
      </c>
      <c r="AB4" s="186" t="s">
        <v>71</v>
      </c>
    </row>
    <row r="5" spans="1:28" ht="15.75">
      <c r="A5" s="106" t="s">
        <v>77</v>
      </c>
      <c r="B5" s="106" t="s">
        <v>76</v>
      </c>
      <c r="C5" s="107" t="s">
        <v>7</v>
      </c>
      <c r="D5" s="108" t="s">
        <v>8</v>
      </c>
      <c r="AB5" s="186" t="s">
        <v>86</v>
      </c>
    </row>
    <row r="6" spans="1:28" ht="15.75">
      <c r="A6" s="106"/>
      <c r="B6" s="109"/>
      <c r="C6" s="110" t="s">
        <v>9</v>
      </c>
      <c r="D6" s="108" t="s">
        <v>10</v>
      </c>
      <c r="AB6" s="186" t="s">
        <v>78</v>
      </c>
    </row>
    <row r="7" spans="1:28" ht="15.75">
      <c r="A7" s="111" t="s">
        <v>93</v>
      </c>
      <c r="D7" s="195"/>
      <c r="E7" s="37"/>
      <c r="AB7" s="186" t="s">
        <v>82</v>
      </c>
    </row>
    <row r="8" spans="1:28" ht="15.75">
      <c r="A8" s="38"/>
      <c r="B8" s="186" t="s">
        <v>81</v>
      </c>
      <c r="C8" s="187">
        <v>1789</v>
      </c>
      <c r="D8" s="195"/>
      <c r="E8" s="37"/>
      <c r="AB8" s="186" t="s">
        <v>84</v>
      </c>
    </row>
    <row r="9" spans="1:28" ht="15.75">
      <c r="A9" s="38"/>
      <c r="B9" s="186"/>
      <c r="C9" s="187"/>
      <c r="D9" s="195"/>
      <c r="E9" s="37"/>
      <c r="AB9" s="186" t="s">
        <v>125</v>
      </c>
    </row>
    <row r="10" spans="1:28" ht="15.75">
      <c r="A10" s="38"/>
      <c r="B10" s="39" t="s">
        <v>16</v>
      </c>
      <c r="C10" s="22">
        <f>SUM(C8:C9)</f>
        <v>1789</v>
      </c>
      <c r="D10" s="196" t="s">
        <v>124</v>
      </c>
      <c r="G10" s="40"/>
      <c r="H10" s="42"/>
      <c r="AB10" s="186" t="s">
        <v>87</v>
      </c>
    </row>
    <row r="11" spans="1:28" ht="15.75">
      <c r="A11" s="38"/>
      <c r="B11" s="6"/>
      <c r="C11" s="40"/>
      <c r="D11" s="200"/>
      <c r="E11" s="18"/>
      <c r="F11" s="6"/>
      <c r="G11" s="40"/>
      <c r="H11" s="42"/>
      <c r="AB11" s="186" t="s">
        <v>72</v>
      </c>
    </row>
    <row r="12" spans="1:28" ht="15.75">
      <c r="A12" s="112" t="s">
        <v>39</v>
      </c>
      <c r="B12" s="6"/>
      <c r="C12" s="40"/>
      <c r="D12" s="200"/>
      <c r="E12" s="18"/>
      <c r="F12" s="6"/>
      <c r="G12" s="40"/>
      <c r="H12" s="42"/>
      <c r="AB12" s="186" t="s">
        <v>73</v>
      </c>
    </row>
    <row r="13" spans="1:28" ht="15.75">
      <c r="A13" s="38"/>
      <c r="B13" s="186" t="s">
        <v>71</v>
      </c>
      <c r="C13" s="40">
        <v>1412</v>
      </c>
      <c r="D13" s="200"/>
      <c r="E13" s="18"/>
      <c r="F13" s="6"/>
      <c r="G13" s="40"/>
      <c r="H13" s="42"/>
      <c r="AB13" s="186" t="s">
        <v>68</v>
      </c>
    </row>
    <row r="14" spans="1:28" ht="15.75">
      <c r="A14" s="38"/>
      <c r="B14" s="6" t="s">
        <v>84</v>
      </c>
      <c r="C14" s="40">
        <v>851</v>
      </c>
      <c r="D14" s="200"/>
      <c r="E14" s="18"/>
      <c r="F14" s="6"/>
      <c r="G14" s="40"/>
      <c r="H14" s="42"/>
      <c r="AB14" s="186" t="s">
        <v>70</v>
      </c>
    </row>
    <row r="15" spans="1:28" ht="15.75">
      <c r="A15" s="38"/>
      <c r="B15" s="6"/>
      <c r="C15" s="40"/>
      <c r="D15" s="200"/>
      <c r="E15" s="18"/>
      <c r="F15" s="6"/>
      <c r="G15" s="40"/>
      <c r="H15" s="42"/>
      <c r="AB15" s="186" t="s">
        <v>79</v>
      </c>
    </row>
    <row r="16" spans="1:28" ht="15.75">
      <c r="A16" s="38"/>
      <c r="B16" s="39" t="s">
        <v>16</v>
      </c>
      <c r="C16" s="22">
        <v>2263</v>
      </c>
      <c r="D16" s="200" t="s">
        <v>124</v>
      </c>
      <c r="E16" s="18"/>
      <c r="F16" s="6"/>
      <c r="G16" s="40"/>
      <c r="H16" s="42"/>
      <c r="AB16" s="186" t="s">
        <v>81</v>
      </c>
    </row>
    <row r="17" spans="1:28" ht="15.75">
      <c r="A17" s="38"/>
      <c r="B17" s="6"/>
      <c r="C17" s="40"/>
      <c r="D17" s="200"/>
      <c r="E17" s="18"/>
      <c r="F17" s="6"/>
      <c r="G17" s="40"/>
      <c r="H17" s="42"/>
      <c r="AB17" s="186" t="s">
        <v>71</v>
      </c>
    </row>
    <row r="18" spans="1:28" ht="15.75">
      <c r="A18" s="112" t="s">
        <v>33</v>
      </c>
      <c r="B18" s="188"/>
      <c r="C18" s="189"/>
      <c r="D18" s="197"/>
      <c r="E18" s="18"/>
      <c r="H18" s="42"/>
      <c r="AB18" s="186" t="s">
        <v>82</v>
      </c>
    </row>
    <row r="19" spans="1:28" ht="15.75">
      <c r="A19" s="44"/>
      <c r="B19" s="5" t="s">
        <v>129</v>
      </c>
      <c r="C19" s="187">
        <v>2600</v>
      </c>
      <c r="D19" s="200"/>
      <c r="E19" s="18"/>
      <c r="H19" s="45"/>
      <c r="AB19" s="186" t="s">
        <v>84</v>
      </c>
    </row>
    <row r="20" spans="1:28" ht="15.75">
      <c r="A20" s="44"/>
      <c r="B20" s="186" t="s">
        <v>72</v>
      </c>
      <c r="C20" s="187">
        <v>5594</v>
      </c>
      <c r="D20" s="200"/>
      <c r="E20" s="18"/>
      <c r="H20" s="45"/>
      <c r="AB20" s="186" t="s">
        <v>125</v>
      </c>
    </row>
    <row r="21" spans="1:28" ht="15.75">
      <c r="A21" s="44"/>
      <c r="B21" s="186" t="s">
        <v>68</v>
      </c>
      <c r="C21" s="187">
        <v>220</v>
      </c>
      <c r="D21" s="200"/>
      <c r="E21" s="18"/>
      <c r="H21" s="45"/>
      <c r="AB21" s="186" t="s">
        <v>87</v>
      </c>
    </row>
    <row r="22" spans="1:28" ht="15.75">
      <c r="A22" s="44"/>
      <c r="B22" s="186" t="s">
        <v>70</v>
      </c>
      <c r="C22" s="187">
        <v>200</v>
      </c>
      <c r="D22" s="200"/>
      <c r="E22" s="18"/>
      <c r="H22" s="45"/>
      <c r="AB22" s="186" t="s">
        <v>86</v>
      </c>
    </row>
    <row r="23" spans="1:28" ht="15.75">
      <c r="A23" s="44"/>
      <c r="B23" s="186"/>
      <c r="C23" s="187"/>
      <c r="D23" s="197"/>
      <c r="E23" s="18"/>
      <c r="H23" s="45"/>
      <c r="AB23" s="186" t="s">
        <v>78</v>
      </c>
    </row>
    <row r="24" spans="1:28" ht="15.75">
      <c r="A24" s="44"/>
      <c r="B24" s="39" t="s">
        <v>16</v>
      </c>
      <c r="C24" s="191">
        <v>8614</v>
      </c>
      <c r="D24" s="197">
        <v>1238342</v>
      </c>
      <c r="E24" s="18"/>
      <c r="H24" s="45"/>
      <c r="AB24" s="186" t="s">
        <v>72</v>
      </c>
    </row>
    <row r="25" spans="1:28" ht="15.75">
      <c r="A25" s="44"/>
      <c r="B25" s="6"/>
      <c r="C25" s="40"/>
      <c r="D25" s="200"/>
      <c r="E25" s="18"/>
      <c r="H25" s="45"/>
      <c r="AB25" s="186" t="s">
        <v>73</v>
      </c>
    </row>
    <row r="26" spans="1:28" ht="15.75">
      <c r="A26" s="112" t="s">
        <v>30</v>
      </c>
      <c r="B26" s="188"/>
      <c r="C26" s="189"/>
      <c r="D26" s="197"/>
      <c r="E26" s="18"/>
      <c r="H26" s="42"/>
      <c r="AB26" s="186" t="s">
        <v>83</v>
      </c>
    </row>
    <row r="27" spans="1:28" ht="15.75">
      <c r="A27" s="38"/>
      <c r="B27" s="186" t="s">
        <v>79</v>
      </c>
      <c r="C27" s="187">
        <v>3000</v>
      </c>
      <c r="D27" s="200"/>
      <c r="E27" s="18"/>
      <c r="F27" s="6"/>
      <c r="G27" s="40"/>
      <c r="H27" s="42"/>
      <c r="AB27" s="186" t="s">
        <v>68</v>
      </c>
    </row>
    <row r="28" spans="1:28" ht="15.75">
      <c r="A28" s="38"/>
      <c r="B28" s="186" t="s">
        <v>81</v>
      </c>
      <c r="C28" s="187">
        <v>4112</v>
      </c>
      <c r="D28" s="200"/>
      <c r="E28" s="18"/>
      <c r="H28" s="41"/>
      <c r="AB28" s="186" t="s">
        <v>85</v>
      </c>
    </row>
    <row r="29" spans="1:28" ht="15.75">
      <c r="A29" s="44"/>
      <c r="B29" s="186" t="s">
        <v>68</v>
      </c>
      <c r="C29" s="187">
        <v>64375</v>
      </c>
      <c r="D29" s="200"/>
      <c r="E29" s="18"/>
      <c r="H29" s="41"/>
      <c r="AB29" s="186" t="s">
        <v>70</v>
      </c>
    </row>
    <row r="30" spans="1:28" ht="15.75">
      <c r="A30" s="44"/>
      <c r="B30" s="186"/>
      <c r="C30" s="187"/>
      <c r="D30" s="200"/>
      <c r="E30" s="18"/>
      <c r="H30" s="41"/>
      <c r="AB30" s="186" t="s">
        <v>79</v>
      </c>
    </row>
    <row r="31" spans="1:28" ht="15.75">
      <c r="A31" s="7"/>
      <c r="B31" s="39" t="s">
        <v>16</v>
      </c>
      <c r="C31" s="190">
        <f>SUM(C27:C30)</f>
        <v>71487</v>
      </c>
      <c r="D31" s="200">
        <v>23540171.8</v>
      </c>
      <c r="E31" s="18"/>
      <c r="F31" s="46"/>
      <c r="H31" s="41"/>
      <c r="AB31" s="186" t="s">
        <v>81</v>
      </c>
    </row>
    <row r="32" spans="1:28" ht="15.75">
      <c r="A32" s="44"/>
      <c r="B32" s="6"/>
      <c r="C32" s="40"/>
      <c r="D32" s="200"/>
      <c r="E32" s="18"/>
      <c r="H32" s="41"/>
      <c r="AB32" s="186" t="s">
        <v>71</v>
      </c>
    </row>
    <row r="33" spans="1:28" ht="15.75">
      <c r="A33" s="112" t="s">
        <v>34</v>
      </c>
      <c r="B33" s="188"/>
      <c r="C33" s="189"/>
      <c r="D33" s="201"/>
      <c r="E33" s="18"/>
      <c r="H33" s="41"/>
      <c r="AB33" s="186" t="s">
        <v>88</v>
      </c>
    </row>
    <row r="34" spans="2:28" ht="15.75">
      <c r="B34" s="186" t="s">
        <v>79</v>
      </c>
      <c r="C34" s="187">
        <v>113</v>
      </c>
      <c r="D34" s="201"/>
      <c r="E34" s="18"/>
      <c r="F34" s="47"/>
      <c r="G34" s="45"/>
      <c r="H34" s="41"/>
      <c r="AB34" s="186" t="s">
        <v>82</v>
      </c>
    </row>
    <row r="35" spans="2:28" ht="15.75">
      <c r="B35" s="186" t="s">
        <v>71</v>
      </c>
      <c r="C35" s="187">
        <v>165</v>
      </c>
      <c r="D35" s="201"/>
      <c r="E35" s="48"/>
      <c r="F35" s="48"/>
      <c r="G35" s="48"/>
      <c r="H35" s="45"/>
      <c r="AB35" s="186" t="s">
        <v>125</v>
      </c>
    </row>
    <row r="36" spans="2:28" ht="15.75">
      <c r="B36" s="186" t="s">
        <v>78</v>
      </c>
      <c r="C36" s="187">
        <v>11300</v>
      </c>
      <c r="D36" s="201"/>
      <c r="E36" s="48"/>
      <c r="F36" s="48"/>
      <c r="G36" s="48"/>
      <c r="H36" s="41"/>
      <c r="AB36" s="186" t="s">
        <v>86</v>
      </c>
    </row>
    <row r="37" spans="2:28" ht="15.75">
      <c r="B37" s="186"/>
      <c r="C37" s="187"/>
      <c r="D37" s="201"/>
      <c r="E37" s="48"/>
      <c r="F37" s="48"/>
      <c r="G37" s="48"/>
      <c r="H37" s="41"/>
      <c r="AB37" s="186" t="s">
        <v>78</v>
      </c>
    </row>
    <row r="38" spans="2:28" ht="15.75">
      <c r="B38" s="39" t="s">
        <v>16</v>
      </c>
      <c r="C38" s="191">
        <f>SUM(C34:C37)</f>
        <v>11578</v>
      </c>
      <c r="D38" s="201" t="s">
        <v>124</v>
      </c>
      <c r="E38" s="48"/>
      <c r="F38" s="48"/>
      <c r="G38" s="48"/>
      <c r="H38" s="41"/>
      <c r="AB38" s="186" t="s">
        <v>72</v>
      </c>
    </row>
    <row r="39" spans="1:28" ht="15.75">
      <c r="A39" s="44"/>
      <c r="D39" s="202"/>
      <c r="E39" s="48"/>
      <c r="F39" s="48"/>
      <c r="G39" s="48"/>
      <c r="H39" s="6"/>
      <c r="AB39" s="186" t="s">
        <v>73</v>
      </c>
    </row>
    <row r="40" spans="1:28" ht="15.75">
      <c r="A40" s="113" t="s">
        <v>27</v>
      </c>
      <c r="B40" s="188"/>
      <c r="C40" s="189"/>
      <c r="D40" s="200"/>
      <c r="E40" s="48"/>
      <c r="F40" s="48"/>
      <c r="G40" s="48"/>
      <c r="H40" s="6"/>
      <c r="AB40" s="186" t="s">
        <v>83</v>
      </c>
    </row>
    <row r="41" spans="1:28" ht="15.75">
      <c r="A41" s="6"/>
      <c r="B41" s="186" t="s">
        <v>71</v>
      </c>
      <c r="C41" s="187">
        <v>2630</v>
      </c>
      <c r="D41" s="200"/>
      <c r="E41" s="18"/>
      <c r="H41" s="6"/>
      <c r="AB41" s="186" t="s">
        <v>68</v>
      </c>
    </row>
    <row r="42" spans="1:28" ht="15.75">
      <c r="A42" s="38"/>
      <c r="B42" s="186" t="s">
        <v>86</v>
      </c>
      <c r="C42" s="187">
        <v>900</v>
      </c>
      <c r="D42" s="197"/>
      <c r="E42" s="18"/>
      <c r="H42" s="6"/>
      <c r="AB42" s="186" t="s">
        <v>85</v>
      </c>
    </row>
    <row r="43" spans="1:28" ht="15.75">
      <c r="A43" s="44"/>
      <c r="B43" s="186" t="s">
        <v>72</v>
      </c>
      <c r="C43" s="187">
        <v>18000</v>
      </c>
      <c r="D43" s="200"/>
      <c r="E43" s="18"/>
      <c r="H43" s="6"/>
      <c r="AB43" s="186" t="s">
        <v>70</v>
      </c>
    </row>
    <row r="44" spans="1:28" ht="15.75">
      <c r="A44" s="44"/>
      <c r="B44" s="186" t="s">
        <v>83</v>
      </c>
      <c r="C44" s="187">
        <v>2475</v>
      </c>
      <c r="D44" s="200"/>
      <c r="E44" s="18"/>
      <c r="H44" s="6"/>
      <c r="AB44" s="186"/>
    </row>
    <row r="45" spans="1:28" ht="15.75">
      <c r="A45" s="44"/>
      <c r="B45" s="186" t="s">
        <v>68</v>
      </c>
      <c r="C45" s="187">
        <v>537</v>
      </c>
      <c r="D45" s="200"/>
      <c r="E45" s="18"/>
      <c r="H45" s="6"/>
      <c r="AB45"/>
    </row>
    <row r="46" spans="1:28" ht="15.75">
      <c r="A46" s="44"/>
      <c r="B46" s="186" t="s">
        <v>70</v>
      </c>
      <c r="C46" s="187">
        <v>15</v>
      </c>
      <c r="D46" s="200"/>
      <c r="E46" s="18"/>
      <c r="H46" s="6"/>
      <c r="AB46"/>
    </row>
    <row r="47" spans="1:28" ht="15.75">
      <c r="A47" s="6"/>
      <c r="B47" s="6"/>
      <c r="C47" s="40"/>
      <c r="D47" s="200"/>
      <c r="E47" s="18"/>
      <c r="F47" s="50"/>
      <c r="H47" s="6"/>
      <c r="AB47"/>
    </row>
    <row r="48" spans="1:28" ht="15.75">
      <c r="A48" s="44"/>
      <c r="B48" s="39" t="s">
        <v>16</v>
      </c>
      <c r="C48" s="22">
        <v>24557</v>
      </c>
      <c r="D48" s="200">
        <v>405440.3</v>
      </c>
      <c r="E48" s="18"/>
      <c r="F48" s="50"/>
      <c r="H48" s="6"/>
      <c r="AB48"/>
    </row>
    <row r="49" spans="1:28" ht="15.75">
      <c r="A49" s="44"/>
      <c r="B49" s="36"/>
      <c r="C49" s="40"/>
      <c r="D49" s="200"/>
      <c r="E49" s="18"/>
      <c r="F49" s="50"/>
      <c r="G49" s="6"/>
      <c r="H49" s="6"/>
      <c r="AB49"/>
    </row>
    <row r="50" spans="1:28" ht="15.75">
      <c r="A50" s="112" t="s">
        <v>35</v>
      </c>
      <c r="B50" s="188"/>
      <c r="C50" s="189"/>
      <c r="D50" s="200"/>
      <c r="E50" s="18"/>
      <c r="F50" s="50"/>
      <c r="G50" s="6"/>
      <c r="H50" s="6"/>
      <c r="AB50"/>
    </row>
    <row r="51" spans="1:28" ht="15.75">
      <c r="A51" s="38"/>
      <c r="B51" s="186" t="s">
        <v>70</v>
      </c>
      <c r="C51" s="187">
        <v>33999</v>
      </c>
      <c r="D51" s="200"/>
      <c r="E51" s="18"/>
      <c r="F51" s="6"/>
      <c r="G51" s="6"/>
      <c r="H51" s="6"/>
      <c r="AB51"/>
    </row>
    <row r="52" spans="1:28" ht="15.75">
      <c r="A52" s="38"/>
      <c r="B52" s="188"/>
      <c r="C52" s="189"/>
      <c r="D52" s="200"/>
      <c r="E52" s="18"/>
      <c r="G52" s="6"/>
      <c r="H52" s="6"/>
      <c r="AB52"/>
    </row>
    <row r="53" spans="1:28" ht="15.75">
      <c r="A53" s="6"/>
      <c r="B53" s="39" t="s">
        <v>16</v>
      </c>
      <c r="C53" s="22">
        <f>SUM(C51:C52)</f>
        <v>33999</v>
      </c>
      <c r="D53" s="200" t="s">
        <v>124</v>
      </c>
      <c r="E53" s="18"/>
      <c r="G53" s="6"/>
      <c r="H53" s="6"/>
      <c r="AB53"/>
    </row>
    <row r="54" spans="1:28" ht="15.75">
      <c r="A54" s="44"/>
      <c r="B54" s="6"/>
      <c r="C54" s="40"/>
      <c r="D54" s="200"/>
      <c r="E54" s="18"/>
      <c r="F54" s="6"/>
      <c r="G54" s="6"/>
      <c r="H54" s="6"/>
      <c r="AB54"/>
    </row>
    <row r="55" spans="1:28" ht="15.75">
      <c r="A55" s="112" t="s">
        <v>40</v>
      </c>
      <c r="B55" s="188"/>
      <c r="C55" s="189"/>
      <c r="D55" s="200"/>
      <c r="E55" s="18"/>
      <c r="F55" s="45"/>
      <c r="G55" s="6"/>
      <c r="H55" s="6"/>
      <c r="AB55"/>
    </row>
    <row r="56" spans="1:28" ht="15.75">
      <c r="A56" s="6"/>
      <c r="B56" s="186" t="s">
        <v>79</v>
      </c>
      <c r="C56" s="187">
        <v>480</v>
      </c>
      <c r="D56" s="200"/>
      <c r="E56" s="18"/>
      <c r="F56" s="6"/>
      <c r="G56" s="6"/>
      <c r="H56" s="6"/>
      <c r="AB56"/>
    </row>
    <row r="57" spans="1:28" ht="15.75">
      <c r="A57" s="44"/>
      <c r="B57" s="186" t="s">
        <v>71</v>
      </c>
      <c r="C57" s="187">
        <v>5152</v>
      </c>
      <c r="D57" s="200"/>
      <c r="E57" s="18"/>
      <c r="F57" s="6"/>
      <c r="G57" s="6"/>
      <c r="H57" s="6"/>
      <c r="AB57"/>
    </row>
    <row r="58" spans="1:28" ht="15.75">
      <c r="A58" s="44"/>
      <c r="B58" s="186" t="s">
        <v>68</v>
      </c>
      <c r="C58" s="187">
        <v>80408</v>
      </c>
      <c r="D58" s="200"/>
      <c r="E58" s="18"/>
      <c r="F58" s="6"/>
      <c r="G58" s="6"/>
      <c r="H58" s="6"/>
      <c r="AB58"/>
    </row>
    <row r="59" spans="1:28" ht="15.75">
      <c r="A59" s="44"/>
      <c r="B59" s="186"/>
      <c r="C59" s="187"/>
      <c r="D59" s="200"/>
      <c r="E59" s="18"/>
      <c r="F59" s="6"/>
      <c r="G59" s="6"/>
      <c r="H59" s="6"/>
      <c r="AB59"/>
    </row>
    <row r="60" spans="1:28" ht="15.75">
      <c r="A60" s="44"/>
      <c r="B60" s="39" t="s">
        <v>16</v>
      </c>
      <c r="C60" s="191">
        <f>SUM(C56:C59)</f>
        <v>86040</v>
      </c>
      <c r="D60" s="200">
        <v>2222100.2</v>
      </c>
      <c r="E60" s="18"/>
      <c r="F60" s="6"/>
      <c r="G60" s="6"/>
      <c r="H60" s="6"/>
      <c r="AB60"/>
    </row>
    <row r="61" spans="1:28" ht="15.75">
      <c r="A61" s="44"/>
      <c r="B61" s="186"/>
      <c r="C61" s="187"/>
      <c r="D61" s="200"/>
      <c r="E61" s="18"/>
      <c r="F61" s="6"/>
      <c r="G61" s="6"/>
      <c r="H61" s="6"/>
      <c r="AB61"/>
    </row>
    <row r="62" spans="1:28" ht="15.75">
      <c r="A62" s="112" t="s">
        <v>23</v>
      </c>
      <c r="B62" s="6"/>
      <c r="C62" s="51"/>
      <c r="D62" s="197"/>
      <c r="E62" s="18"/>
      <c r="F62" s="45"/>
      <c r="G62" s="6"/>
      <c r="H62" s="6"/>
      <c r="AB62"/>
    </row>
    <row r="63" spans="1:28" ht="15.75">
      <c r="A63" s="112"/>
      <c r="B63" s="6" t="s">
        <v>78</v>
      </c>
      <c r="C63" s="51">
        <v>1015011</v>
      </c>
      <c r="D63" s="197"/>
      <c r="E63" s="18"/>
      <c r="F63" s="45"/>
      <c r="G63" s="6"/>
      <c r="H63" s="6"/>
      <c r="AB63"/>
    </row>
    <row r="64" spans="1:28" ht="15.75">
      <c r="A64" s="44"/>
      <c r="B64" s="186" t="s">
        <v>70</v>
      </c>
      <c r="C64" s="187">
        <v>781690</v>
      </c>
      <c r="D64" s="200"/>
      <c r="E64" s="18"/>
      <c r="F64" s="6"/>
      <c r="G64" s="6"/>
      <c r="H64" s="6"/>
      <c r="AB64"/>
    </row>
    <row r="65" spans="1:28" ht="15.75">
      <c r="A65" s="44"/>
      <c r="B65" s="186"/>
      <c r="C65" s="187"/>
      <c r="D65" s="200"/>
      <c r="E65" s="18"/>
      <c r="F65" s="6"/>
      <c r="G65" s="6"/>
      <c r="H65" s="6"/>
      <c r="AB65"/>
    </row>
    <row r="66" spans="1:28" ht="15.75">
      <c r="A66" s="44"/>
      <c r="B66" s="39" t="s">
        <v>16</v>
      </c>
      <c r="C66" s="191">
        <f>SUM(C63:C65)</f>
        <v>1796701</v>
      </c>
      <c r="D66" s="200" t="s">
        <v>124</v>
      </c>
      <c r="E66" s="18"/>
      <c r="F66" s="6"/>
      <c r="G66" s="6"/>
      <c r="H66" s="6"/>
      <c r="AB66"/>
    </row>
    <row r="67" spans="1:28" ht="15.75">
      <c r="A67" s="44"/>
      <c r="B67" s="36"/>
      <c r="C67" s="40"/>
      <c r="D67" s="200"/>
      <c r="E67" s="18"/>
      <c r="F67" s="6"/>
      <c r="G67" s="6"/>
      <c r="H67" s="6"/>
      <c r="AB67"/>
    </row>
    <row r="68" spans="1:28" ht="15.75">
      <c r="A68" s="112" t="s">
        <v>22</v>
      </c>
      <c r="B68" s="188"/>
      <c r="C68" s="189"/>
      <c r="D68" s="197"/>
      <c r="E68" s="18"/>
      <c r="F68" s="40"/>
      <c r="G68" s="6"/>
      <c r="H68" s="6"/>
      <c r="AB68"/>
    </row>
    <row r="69" spans="1:28" ht="15.75">
      <c r="A69" s="44"/>
      <c r="B69" s="186" t="s">
        <v>79</v>
      </c>
      <c r="C69" s="187">
        <v>66594</v>
      </c>
      <c r="D69" s="200"/>
      <c r="E69" s="18"/>
      <c r="F69" s="6"/>
      <c r="G69" s="6"/>
      <c r="H69" s="6"/>
      <c r="AB69"/>
    </row>
    <row r="70" spans="1:28" ht="15.75">
      <c r="A70" s="44"/>
      <c r="B70" s="186" t="s">
        <v>71</v>
      </c>
      <c r="C70" s="187">
        <v>84348</v>
      </c>
      <c r="D70" s="197"/>
      <c r="E70" s="18"/>
      <c r="H70" s="45"/>
      <c r="AB70"/>
    </row>
    <row r="71" spans="1:28" ht="15.75">
      <c r="A71" s="44"/>
      <c r="B71" s="186" t="s">
        <v>82</v>
      </c>
      <c r="C71" s="187">
        <v>6692</v>
      </c>
      <c r="D71" s="197"/>
      <c r="E71" s="18"/>
      <c r="H71" s="45"/>
      <c r="AB71"/>
    </row>
    <row r="72" spans="1:28" ht="15.75">
      <c r="A72" s="44"/>
      <c r="B72" s="186" t="s">
        <v>84</v>
      </c>
      <c r="C72" s="187">
        <v>88531</v>
      </c>
      <c r="D72" s="200"/>
      <c r="E72" s="18"/>
      <c r="H72" s="45"/>
      <c r="AB72"/>
    </row>
    <row r="73" spans="1:28" ht="15.75">
      <c r="A73" s="44"/>
      <c r="B73" s="186" t="s">
        <v>125</v>
      </c>
      <c r="C73" s="187">
        <v>6000</v>
      </c>
      <c r="D73" s="200"/>
      <c r="E73" s="18"/>
      <c r="H73" s="45"/>
      <c r="AB73"/>
    </row>
    <row r="74" spans="1:28" ht="15.75">
      <c r="A74" s="44"/>
      <c r="B74" s="186" t="s">
        <v>87</v>
      </c>
      <c r="C74" s="187">
        <v>72</v>
      </c>
      <c r="D74" s="200"/>
      <c r="E74" s="18"/>
      <c r="H74" s="45"/>
      <c r="AB74"/>
    </row>
    <row r="75" spans="1:28" ht="15.75">
      <c r="A75" s="44"/>
      <c r="B75" s="186" t="s">
        <v>86</v>
      </c>
      <c r="C75" s="187">
        <v>12250</v>
      </c>
      <c r="D75" s="197"/>
      <c r="E75" s="18"/>
      <c r="H75" s="45"/>
      <c r="AB75"/>
    </row>
    <row r="76" spans="1:28" ht="15.75">
      <c r="A76" s="44"/>
      <c r="B76" s="186" t="s">
        <v>78</v>
      </c>
      <c r="C76" s="187">
        <v>182739</v>
      </c>
      <c r="D76" s="200"/>
      <c r="E76" s="18"/>
      <c r="H76" s="45"/>
      <c r="AB76"/>
    </row>
    <row r="77" spans="1:28" ht="15.75">
      <c r="A77" s="44"/>
      <c r="B77" s="186" t="s">
        <v>72</v>
      </c>
      <c r="C77" s="187">
        <v>174110</v>
      </c>
      <c r="D77" s="200"/>
      <c r="E77" s="18"/>
      <c r="H77" s="45"/>
      <c r="AB77"/>
    </row>
    <row r="78" spans="1:28" ht="15.75">
      <c r="A78" s="44"/>
      <c r="B78" s="186" t="s">
        <v>73</v>
      </c>
      <c r="C78" s="187">
        <v>317748</v>
      </c>
      <c r="D78" s="200"/>
      <c r="E78" s="18"/>
      <c r="H78" s="45"/>
      <c r="AB78"/>
    </row>
    <row r="79" spans="1:28" ht="15.75">
      <c r="A79" s="44"/>
      <c r="B79" s="186" t="s">
        <v>68</v>
      </c>
      <c r="C79" s="187">
        <v>37766</v>
      </c>
      <c r="D79" s="200"/>
      <c r="E79" s="18"/>
      <c r="H79" s="6"/>
      <c r="AB79"/>
    </row>
    <row r="80" spans="1:28" ht="15.75">
      <c r="A80" s="44"/>
      <c r="B80" s="186" t="s">
        <v>70</v>
      </c>
      <c r="C80" s="187">
        <v>43307</v>
      </c>
      <c r="D80" s="200"/>
      <c r="E80" s="18"/>
      <c r="H80" s="6"/>
      <c r="AB80"/>
    </row>
    <row r="81" spans="1:28" ht="15.75">
      <c r="A81" s="6"/>
      <c r="B81" s="6"/>
      <c r="C81" s="40"/>
      <c r="D81" s="200"/>
      <c r="E81" s="18"/>
      <c r="H81" s="6"/>
      <c r="AB81"/>
    </row>
    <row r="82" spans="1:28" ht="15.75">
      <c r="A82" s="44"/>
      <c r="B82" s="39" t="s">
        <v>16</v>
      </c>
      <c r="C82" s="22">
        <v>1020157</v>
      </c>
      <c r="D82" s="200">
        <v>25131487.21</v>
      </c>
      <c r="E82" s="18"/>
      <c r="F82" s="46"/>
      <c r="H82" s="6"/>
      <c r="AB82"/>
    </row>
    <row r="83" spans="1:28" ht="15.75">
      <c r="A83" s="44"/>
      <c r="B83" s="6"/>
      <c r="C83" s="40"/>
      <c r="D83" s="200"/>
      <c r="E83" s="18"/>
      <c r="H83" s="6"/>
      <c r="AB83"/>
    </row>
    <row r="84" spans="1:28" ht="15.75">
      <c r="A84" s="112" t="s">
        <v>24</v>
      </c>
      <c r="B84" s="188"/>
      <c r="C84" s="189"/>
      <c r="D84" s="197"/>
      <c r="E84" s="18"/>
      <c r="H84" s="6"/>
      <c r="AB84"/>
    </row>
    <row r="85" spans="1:28" ht="15.75">
      <c r="A85" s="6"/>
      <c r="B85" s="186" t="s">
        <v>71</v>
      </c>
      <c r="C85" s="187">
        <v>11596</v>
      </c>
      <c r="D85" s="200"/>
      <c r="F85" s="6"/>
      <c r="G85" s="6"/>
      <c r="H85" s="6"/>
      <c r="AB85"/>
    </row>
    <row r="86" spans="1:28" ht="15.75">
      <c r="A86" s="44"/>
      <c r="B86" s="186" t="s">
        <v>84</v>
      </c>
      <c r="C86" s="187">
        <v>4600</v>
      </c>
      <c r="D86" s="197"/>
      <c r="H86" s="6"/>
      <c r="AB86"/>
    </row>
    <row r="87" spans="1:28" ht="15.75">
      <c r="A87" s="44"/>
      <c r="B87" s="186" t="s">
        <v>125</v>
      </c>
      <c r="C87" s="187">
        <v>3000</v>
      </c>
      <c r="D87" s="200"/>
      <c r="H87" s="6"/>
      <c r="AB87"/>
    </row>
    <row r="88" spans="1:28" ht="15.75">
      <c r="A88" s="44"/>
      <c r="B88" s="186" t="s">
        <v>87</v>
      </c>
      <c r="C88" s="187">
        <v>30</v>
      </c>
      <c r="D88" s="200"/>
      <c r="H88" s="6"/>
      <c r="AB88"/>
    </row>
    <row r="89" spans="1:28" ht="15.75">
      <c r="A89" s="44"/>
      <c r="B89" s="186" t="s">
        <v>86</v>
      </c>
      <c r="C89" s="187">
        <v>19952</v>
      </c>
      <c r="D89" s="197"/>
      <c r="H89" s="6"/>
      <c r="AB89"/>
    </row>
    <row r="90" spans="1:28" ht="15.75">
      <c r="A90" s="44"/>
      <c r="B90" s="186" t="s">
        <v>78</v>
      </c>
      <c r="C90" s="187">
        <v>147231</v>
      </c>
      <c r="D90" s="200"/>
      <c r="H90" s="6"/>
      <c r="AB90"/>
    </row>
    <row r="91" spans="1:28" ht="15.75">
      <c r="A91" s="44"/>
      <c r="B91" s="186" t="s">
        <v>72</v>
      </c>
      <c r="C91" s="187">
        <v>40000</v>
      </c>
      <c r="D91" s="200"/>
      <c r="H91" s="6"/>
      <c r="AB91"/>
    </row>
    <row r="92" spans="1:28" ht="15.75">
      <c r="A92" s="44"/>
      <c r="B92" s="186" t="s">
        <v>68</v>
      </c>
      <c r="C92" s="187">
        <v>88795</v>
      </c>
      <c r="D92" s="200"/>
      <c r="H92" s="6"/>
      <c r="AB92"/>
    </row>
    <row r="93" spans="1:28" ht="15.75">
      <c r="A93" s="44"/>
      <c r="B93" s="186" t="s">
        <v>70</v>
      </c>
      <c r="C93" s="187">
        <v>3477</v>
      </c>
      <c r="D93" s="200"/>
      <c r="H93" s="6"/>
      <c r="AB93"/>
    </row>
    <row r="94" spans="1:28" ht="15.75">
      <c r="A94" s="6"/>
      <c r="B94" s="6"/>
      <c r="C94" s="40"/>
      <c r="D94" s="200"/>
      <c r="H94" s="6"/>
      <c r="AB94"/>
    </row>
    <row r="95" spans="1:28" ht="15.75">
      <c r="A95" s="44"/>
      <c r="B95" s="39" t="s">
        <v>16</v>
      </c>
      <c r="C95" s="22">
        <v>318681</v>
      </c>
      <c r="D95" s="200">
        <v>10237123.09</v>
      </c>
      <c r="H95" s="6"/>
      <c r="AB95"/>
    </row>
    <row r="96" spans="1:28" ht="15.75">
      <c r="A96" s="44"/>
      <c r="B96" s="36"/>
      <c r="C96" s="185"/>
      <c r="D96" s="203"/>
      <c r="E96" s="18"/>
      <c r="H96" s="6"/>
      <c r="AB96"/>
    </row>
    <row r="97" spans="1:28" ht="15.75">
      <c r="A97" s="112" t="s">
        <v>28</v>
      </c>
      <c r="B97" s="188"/>
      <c r="C97" s="189"/>
      <c r="D97" s="197"/>
      <c r="H97" s="6"/>
      <c r="AB97"/>
    </row>
    <row r="98" spans="1:28" ht="15.75">
      <c r="A98" s="38"/>
      <c r="B98" s="186" t="s">
        <v>79</v>
      </c>
      <c r="C98" s="187">
        <v>291259</v>
      </c>
      <c r="D98" s="200"/>
      <c r="F98" s="39"/>
      <c r="G98" s="53"/>
      <c r="H98" s="6"/>
      <c r="AB98"/>
    </row>
    <row r="99" spans="1:28" ht="15.75">
      <c r="A99" s="6"/>
      <c r="B99" s="186" t="s">
        <v>84</v>
      </c>
      <c r="C99" s="187">
        <v>2000</v>
      </c>
      <c r="D99" s="197"/>
      <c r="H99" s="6"/>
      <c r="AB99"/>
    </row>
    <row r="100" spans="1:28" ht="15.75">
      <c r="A100" s="6"/>
      <c r="B100" s="186" t="s">
        <v>125</v>
      </c>
      <c r="C100" s="187">
        <v>40533</v>
      </c>
      <c r="D100" s="197"/>
      <c r="H100" s="6"/>
      <c r="AB100"/>
    </row>
    <row r="101" spans="1:28" ht="15.75">
      <c r="A101" s="6"/>
      <c r="B101" s="186" t="s">
        <v>78</v>
      </c>
      <c r="C101" s="187">
        <v>6243</v>
      </c>
      <c r="D101" s="200"/>
      <c r="H101" s="6"/>
      <c r="AB101"/>
    </row>
    <row r="102" spans="1:28" ht="15.75">
      <c r="A102" s="38"/>
      <c r="B102" s="186" t="s">
        <v>72</v>
      </c>
      <c r="C102" s="187">
        <v>130</v>
      </c>
      <c r="D102" s="197"/>
      <c r="H102" s="6"/>
      <c r="AB102"/>
    </row>
    <row r="103" spans="1:28" ht="15.75">
      <c r="A103" s="44"/>
      <c r="B103" s="186" t="s">
        <v>73</v>
      </c>
      <c r="C103" s="187">
        <v>22088</v>
      </c>
      <c r="D103" s="200"/>
      <c r="H103" s="6"/>
      <c r="AB103"/>
    </row>
    <row r="104" spans="1:28" ht="15.75">
      <c r="A104" s="44"/>
      <c r="B104" s="186" t="s">
        <v>68</v>
      </c>
      <c r="C104" s="187">
        <v>1413</v>
      </c>
      <c r="D104" s="203"/>
      <c r="H104" s="6"/>
      <c r="AB104"/>
    </row>
    <row r="105" spans="1:28" ht="15.75">
      <c r="A105" s="44"/>
      <c r="B105" s="186" t="s">
        <v>70</v>
      </c>
      <c r="C105" s="187">
        <v>1317</v>
      </c>
      <c r="D105" s="203"/>
      <c r="H105" s="6"/>
      <c r="AB105"/>
    </row>
    <row r="106" spans="1:28" ht="15.75">
      <c r="A106" s="44"/>
      <c r="B106" s="186"/>
      <c r="C106" s="187"/>
      <c r="D106" s="203"/>
      <c r="H106" s="6"/>
      <c r="AB106"/>
    </row>
    <row r="107" spans="1:28" ht="15.75">
      <c r="A107" s="6"/>
      <c r="B107" s="39" t="s">
        <v>16</v>
      </c>
      <c r="C107" s="192">
        <v>364983</v>
      </c>
      <c r="D107" s="200">
        <v>6352379.17</v>
      </c>
      <c r="E107" s="18"/>
      <c r="F107" s="6"/>
      <c r="G107" s="6"/>
      <c r="H107" s="6"/>
      <c r="AB107"/>
    </row>
    <row r="108" spans="1:28" ht="15.75">
      <c r="A108" s="44"/>
      <c r="B108" s="36"/>
      <c r="C108" s="40"/>
      <c r="D108" s="200"/>
      <c r="E108" s="18"/>
      <c r="F108" s="6"/>
      <c r="G108" s="6"/>
      <c r="H108" s="6"/>
      <c r="AB108"/>
    </row>
    <row r="109" spans="1:28" ht="15.75">
      <c r="A109" s="112" t="s">
        <v>38</v>
      </c>
      <c r="B109" s="36"/>
      <c r="C109" s="40"/>
      <c r="D109" s="200"/>
      <c r="E109" s="18"/>
      <c r="F109" s="6"/>
      <c r="G109" s="6"/>
      <c r="H109" s="6"/>
      <c r="AB109"/>
    </row>
    <row r="110" spans="1:28" ht="15.75">
      <c r="A110" s="44"/>
      <c r="B110" s="186" t="s">
        <v>81</v>
      </c>
      <c r="C110" s="187">
        <v>3598</v>
      </c>
      <c r="D110" s="200"/>
      <c r="E110" s="18"/>
      <c r="F110" s="6"/>
      <c r="G110" s="6"/>
      <c r="H110" s="6"/>
      <c r="AB110"/>
    </row>
    <row r="111" spans="1:28" ht="15.75">
      <c r="A111" s="44"/>
      <c r="B111" s="36"/>
      <c r="C111" s="40"/>
      <c r="D111" s="200"/>
      <c r="E111" s="18"/>
      <c r="F111" s="6"/>
      <c r="G111" s="6"/>
      <c r="H111" s="6"/>
      <c r="AB111"/>
    </row>
    <row r="112" spans="1:28" ht="15.75">
      <c r="A112" s="44"/>
      <c r="B112" s="39" t="s">
        <v>16</v>
      </c>
      <c r="C112" s="22">
        <f>SUM(C109:C111)</f>
        <v>3598</v>
      </c>
      <c r="D112" s="200" t="s">
        <v>124</v>
      </c>
      <c r="E112" s="18"/>
      <c r="F112" s="6"/>
      <c r="G112" s="6"/>
      <c r="H112" s="6"/>
      <c r="AB112"/>
    </row>
    <row r="113" spans="1:28" ht="15.75">
      <c r="A113" s="44"/>
      <c r="B113" s="39"/>
      <c r="C113" s="22"/>
      <c r="D113" s="200"/>
      <c r="E113" s="18"/>
      <c r="F113" s="6"/>
      <c r="G113" s="6"/>
      <c r="H113" s="6"/>
      <c r="AB113"/>
    </row>
    <row r="114" spans="1:28" ht="15.75">
      <c r="A114" s="112" t="s">
        <v>26</v>
      </c>
      <c r="C114" s="5"/>
      <c r="D114" s="200"/>
      <c r="E114" s="18"/>
      <c r="F114" s="45"/>
      <c r="G114" s="6"/>
      <c r="H114" s="6"/>
      <c r="AB114"/>
    </row>
    <row r="115" spans="1:28" ht="15.75">
      <c r="A115" s="6"/>
      <c r="B115" s="186" t="s">
        <v>81</v>
      </c>
      <c r="C115" s="187">
        <v>72414</v>
      </c>
      <c r="D115" s="200"/>
      <c r="E115" s="18"/>
      <c r="F115" s="6"/>
      <c r="G115" s="6"/>
      <c r="H115" s="6"/>
      <c r="AB115"/>
    </row>
    <row r="116" spans="1:28" ht="15.75">
      <c r="A116" s="6"/>
      <c r="B116" s="186"/>
      <c r="C116" s="187"/>
      <c r="D116" s="200"/>
      <c r="E116" s="18"/>
      <c r="F116" s="6"/>
      <c r="G116" s="6"/>
      <c r="H116" s="6"/>
      <c r="AB116"/>
    </row>
    <row r="117" spans="1:28" ht="15.75">
      <c r="A117" s="44"/>
      <c r="B117" s="6"/>
      <c r="C117" s="40"/>
      <c r="D117" s="200"/>
      <c r="E117" s="18"/>
      <c r="F117" s="6"/>
      <c r="G117" s="6"/>
      <c r="H117" s="6"/>
      <c r="AB117"/>
    </row>
    <row r="118" spans="1:28" ht="15.75">
      <c r="A118" s="38"/>
      <c r="B118" s="39" t="s">
        <v>16</v>
      </c>
      <c r="C118" s="22">
        <v>72414</v>
      </c>
      <c r="D118" s="200" t="s">
        <v>124</v>
      </c>
      <c r="E118" s="18"/>
      <c r="F118" s="40"/>
      <c r="G118" s="6"/>
      <c r="H118" s="6"/>
      <c r="AB118"/>
    </row>
    <row r="119" spans="1:28" ht="15.75">
      <c r="A119" s="38"/>
      <c r="B119" s="39"/>
      <c r="C119" s="22"/>
      <c r="D119" s="200"/>
      <c r="E119" s="18"/>
      <c r="F119" s="40"/>
      <c r="G119" s="6"/>
      <c r="H119" s="6"/>
      <c r="AB119"/>
    </row>
    <row r="120" spans="1:28" ht="15.75">
      <c r="A120" s="112" t="s">
        <v>32</v>
      </c>
      <c r="B120" s="39"/>
      <c r="C120" s="22"/>
      <c r="D120" s="200"/>
      <c r="E120" s="18"/>
      <c r="F120" s="40"/>
      <c r="G120" s="6"/>
      <c r="H120" s="6"/>
      <c r="AB120"/>
    </row>
    <row r="121" spans="1:28" ht="15.75">
      <c r="A121" s="38"/>
      <c r="B121" s="186" t="s">
        <v>125</v>
      </c>
      <c r="C121" s="22">
        <v>89</v>
      </c>
      <c r="D121" s="200"/>
      <c r="E121" s="18"/>
      <c r="F121" s="40"/>
      <c r="G121" s="6"/>
      <c r="H121" s="6"/>
      <c r="AB121"/>
    </row>
    <row r="122" spans="1:28" ht="15.75">
      <c r="A122" s="38"/>
      <c r="B122" s="6" t="s">
        <v>87</v>
      </c>
      <c r="C122" s="40">
        <v>400</v>
      </c>
      <c r="D122" s="200"/>
      <c r="E122" s="18"/>
      <c r="F122" s="40"/>
      <c r="G122" s="6"/>
      <c r="H122" s="6"/>
      <c r="AB122"/>
    </row>
    <row r="123" spans="1:28" ht="15.75">
      <c r="A123" s="38"/>
      <c r="B123" s="6" t="s">
        <v>72</v>
      </c>
      <c r="C123" s="40">
        <v>966</v>
      </c>
      <c r="D123" s="200"/>
      <c r="E123" s="18"/>
      <c r="F123" s="40"/>
      <c r="G123" s="6"/>
      <c r="H123" s="6"/>
      <c r="AB123"/>
    </row>
    <row r="124" spans="1:28" ht="15.75">
      <c r="A124" s="38"/>
      <c r="B124" s="6" t="s">
        <v>73</v>
      </c>
      <c r="C124" s="40">
        <v>155</v>
      </c>
      <c r="D124" s="200"/>
      <c r="E124" s="18"/>
      <c r="F124" s="40"/>
      <c r="G124" s="6"/>
      <c r="H124" s="6"/>
      <c r="AB124"/>
    </row>
    <row r="125" spans="1:28" ht="15.75">
      <c r="A125" s="38"/>
      <c r="B125" s="6" t="s">
        <v>85</v>
      </c>
      <c r="C125" s="40">
        <v>3586</v>
      </c>
      <c r="D125" s="200"/>
      <c r="E125" s="18"/>
      <c r="F125" s="40"/>
      <c r="G125" s="6"/>
      <c r="H125" s="6"/>
      <c r="AB125"/>
    </row>
    <row r="126" spans="1:28" ht="15.75">
      <c r="A126" s="38"/>
      <c r="B126" s="6"/>
      <c r="C126" s="40"/>
      <c r="D126" s="200"/>
      <c r="E126" s="18"/>
      <c r="F126" s="40"/>
      <c r="G126" s="6"/>
      <c r="H126" s="6"/>
      <c r="AB126"/>
    </row>
    <row r="127" spans="1:28" ht="15.75">
      <c r="A127" s="38"/>
      <c r="B127" s="39" t="s">
        <v>16</v>
      </c>
      <c r="C127" s="22">
        <f>SUM(C121:C126)</f>
        <v>5196</v>
      </c>
      <c r="D127" s="200">
        <v>60297</v>
      </c>
      <c r="E127" s="18"/>
      <c r="F127" s="40"/>
      <c r="G127" s="6"/>
      <c r="H127" s="6"/>
      <c r="AB127"/>
    </row>
    <row r="128" spans="1:28" ht="15.75">
      <c r="A128" s="38"/>
      <c r="B128" s="6"/>
      <c r="C128" s="40"/>
      <c r="D128" s="200"/>
      <c r="E128" s="18"/>
      <c r="F128" s="45"/>
      <c r="G128" s="6"/>
      <c r="H128" s="6"/>
      <c r="AB128"/>
    </row>
    <row r="129" spans="1:28" ht="15.75">
      <c r="A129" s="112" t="s">
        <v>25</v>
      </c>
      <c r="B129" s="188"/>
      <c r="C129" s="189"/>
      <c r="D129" s="197"/>
      <c r="E129" s="18"/>
      <c r="F129" s="6"/>
      <c r="G129" s="40"/>
      <c r="H129" s="45"/>
      <c r="AB129"/>
    </row>
    <row r="130" spans="1:28" ht="15.75">
      <c r="A130" s="44"/>
      <c r="B130" s="186" t="s">
        <v>79</v>
      </c>
      <c r="C130" s="187">
        <v>353</v>
      </c>
      <c r="D130" s="200"/>
      <c r="E130" s="18"/>
      <c r="F130" s="6"/>
      <c r="G130" s="40"/>
      <c r="H130" s="45"/>
      <c r="AB130"/>
    </row>
    <row r="131" spans="1:28" ht="15.75">
      <c r="A131" s="44"/>
      <c r="B131" s="186" t="s">
        <v>81</v>
      </c>
      <c r="C131" s="187">
        <v>20444</v>
      </c>
      <c r="D131" s="200"/>
      <c r="E131" s="18"/>
      <c r="F131" s="6"/>
      <c r="G131" s="40"/>
      <c r="H131" s="45"/>
      <c r="AB131"/>
    </row>
    <row r="132" spans="1:28" ht="15.75">
      <c r="A132" s="44"/>
      <c r="B132" s="186" t="s">
        <v>71</v>
      </c>
      <c r="C132" s="187">
        <v>36123</v>
      </c>
      <c r="D132" s="200"/>
      <c r="E132" s="18"/>
      <c r="H132" s="45"/>
      <c r="AB132"/>
    </row>
    <row r="133" spans="1:28" ht="15.75">
      <c r="A133" s="44"/>
      <c r="B133" s="186" t="s">
        <v>82</v>
      </c>
      <c r="C133" s="187">
        <v>3524</v>
      </c>
      <c r="D133" s="197"/>
      <c r="E133" s="18"/>
      <c r="H133" s="45"/>
      <c r="AB133"/>
    </row>
    <row r="134" spans="1:28" ht="15.75">
      <c r="A134" s="44"/>
      <c r="B134" s="186" t="s">
        <v>125</v>
      </c>
      <c r="C134" s="187">
        <v>350</v>
      </c>
      <c r="D134" s="200"/>
      <c r="E134" s="18"/>
      <c r="H134" s="45"/>
      <c r="AB134"/>
    </row>
    <row r="135" spans="1:28" ht="15.75">
      <c r="A135" s="44"/>
      <c r="B135" s="186" t="s">
        <v>87</v>
      </c>
      <c r="C135" s="187">
        <v>21438</v>
      </c>
      <c r="D135" s="200"/>
      <c r="E135" s="18"/>
      <c r="H135" s="45"/>
      <c r="AB135"/>
    </row>
    <row r="136" spans="1:28" ht="15.75">
      <c r="A136" s="44"/>
      <c r="B136" s="186" t="s">
        <v>86</v>
      </c>
      <c r="C136" s="187">
        <v>200</v>
      </c>
      <c r="D136" s="200"/>
      <c r="E136" s="18"/>
      <c r="H136" s="45"/>
      <c r="AB136"/>
    </row>
    <row r="137" spans="1:28" ht="15.75">
      <c r="A137" s="44"/>
      <c r="B137" s="186" t="s">
        <v>78</v>
      </c>
      <c r="C137" s="187">
        <v>428</v>
      </c>
      <c r="D137" s="200"/>
      <c r="E137" s="18"/>
      <c r="H137" s="45"/>
      <c r="AB137"/>
    </row>
    <row r="138" spans="1:28" ht="15.75">
      <c r="A138" s="44"/>
      <c r="B138" s="186" t="s">
        <v>72</v>
      </c>
      <c r="C138" s="187">
        <v>4209</v>
      </c>
      <c r="D138" s="197"/>
      <c r="E138" s="18"/>
      <c r="H138" s="45"/>
      <c r="AB138"/>
    </row>
    <row r="139" spans="1:28" ht="15.75">
      <c r="A139" s="6"/>
      <c r="B139" s="186" t="s">
        <v>83</v>
      </c>
      <c r="C139" s="187">
        <v>20500</v>
      </c>
      <c r="D139" s="200"/>
      <c r="E139" s="18"/>
      <c r="F139" s="46"/>
      <c r="H139" s="45"/>
      <c r="AB139"/>
    </row>
    <row r="140" spans="1:28" ht="15.75">
      <c r="A140" s="44"/>
      <c r="B140" s="186" t="s">
        <v>68</v>
      </c>
      <c r="C140" s="187">
        <v>34609</v>
      </c>
      <c r="D140" s="200"/>
      <c r="E140" s="18"/>
      <c r="H140" s="45"/>
      <c r="AB140"/>
    </row>
    <row r="141" spans="2:28" ht="15.75">
      <c r="B141" s="186" t="s">
        <v>85</v>
      </c>
      <c r="C141" s="187">
        <v>4100</v>
      </c>
      <c r="D141" s="197"/>
      <c r="E141" s="18"/>
      <c r="H141" s="45"/>
      <c r="AB141"/>
    </row>
    <row r="142" spans="2:28" ht="15.75">
      <c r="B142" s="186" t="s">
        <v>70</v>
      </c>
      <c r="C142" s="187">
        <v>1152</v>
      </c>
      <c r="D142" s="197"/>
      <c r="E142" s="18"/>
      <c r="H142" s="45"/>
      <c r="AB142"/>
    </row>
    <row r="143" spans="2:28" ht="15.75">
      <c r="B143" s="186"/>
      <c r="C143" s="187"/>
      <c r="D143" s="197"/>
      <c r="E143" s="18"/>
      <c r="H143" s="45"/>
      <c r="AB143"/>
    </row>
    <row r="144" spans="2:28" ht="15.75">
      <c r="B144" s="39" t="s">
        <v>16</v>
      </c>
      <c r="C144" s="191">
        <v>147430</v>
      </c>
      <c r="D144" s="197">
        <v>2566772.4</v>
      </c>
      <c r="E144" s="18"/>
      <c r="H144" s="45"/>
      <c r="AB144"/>
    </row>
    <row r="145" spans="1:28" ht="15.75">
      <c r="A145" s="44"/>
      <c r="B145" s="188"/>
      <c r="C145" s="189"/>
      <c r="D145" s="200"/>
      <c r="E145" s="18"/>
      <c r="F145" s="6"/>
      <c r="G145" s="6"/>
      <c r="H145" s="6"/>
      <c r="AB145"/>
    </row>
    <row r="146" spans="1:28" ht="15.75">
      <c r="A146" s="112" t="s">
        <v>19</v>
      </c>
      <c r="B146" s="188"/>
      <c r="C146" s="189"/>
      <c r="D146" s="200"/>
      <c r="E146" s="18"/>
      <c r="H146" s="6"/>
      <c r="AB146"/>
    </row>
    <row r="147" spans="1:28" ht="15.75">
      <c r="A147" s="44"/>
      <c r="B147" s="186" t="s">
        <v>79</v>
      </c>
      <c r="C147" s="187">
        <v>2010439</v>
      </c>
      <c r="D147" s="197"/>
      <c r="E147" s="18"/>
      <c r="H147" s="6"/>
      <c r="AB147"/>
    </row>
    <row r="148" spans="1:28" ht="15.75">
      <c r="A148" s="44"/>
      <c r="B148" s="186" t="s">
        <v>81</v>
      </c>
      <c r="C148" s="187">
        <v>97380</v>
      </c>
      <c r="D148" s="197"/>
      <c r="E148" s="18"/>
      <c r="H148" s="6"/>
      <c r="AB148"/>
    </row>
    <row r="149" spans="1:28" ht="15.75">
      <c r="A149" s="44"/>
      <c r="B149" s="186" t="s">
        <v>71</v>
      </c>
      <c r="C149" s="187">
        <v>893158</v>
      </c>
      <c r="D149" s="200"/>
      <c r="E149" s="18"/>
      <c r="H149" s="6"/>
      <c r="AB149"/>
    </row>
    <row r="150" spans="1:28" ht="15.75">
      <c r="A150" s="44"/>
      <c r="B150" s="186" t="s">
        <v>82</v>
      </c>
      <c r="C150" s="187">
        <v>35003</v>
      </c>
      <c r="D150" s="200"/>
      <c r="E150" s="18"/>
      <c r="H150" s="6"/>
      <c r="AB150"/>
    </row>
    <row r="151" spans="1:28" ht="15.75">
      <c r="A151" s="44"/>
      <c r="B151" s="186" t="s">
        <v>84</v>
      </c>
      <c r="C151" s="187">
        <v>351665</v>
      </c>
      <c r="D151" s="200"/>
      <c r="E151" s="18"/>
      <c r="H151" s="6"/>
      <c r="AB151"/>
    </row>
    <row r="152" spans="1:28" ht="15.75">
      <c r="A152" s="44"/>
      <c r="B152" s="186" t="s">
        <v>125</v>
      </c>
      <c r="C152" s="187">
        <v>435320</v>
      </c>
      <c r="D152" s="197"/>
      <c r="E152" s="18"/>
      <c r="H152" s="6"/>
      <c r="AB152"/>
    </row>
    <row r="153" spans="1:28" ht="15.75">
      <c r="A153" s="44"/>
      <c r="B153" s="186" t="s">
        <v>87</v>
      </c>
      <c r="C153" s="187">
        <v>40000</v>
      </c>
      <c r="D153" s="200"/>
      <c r="E153" s="18"/>
      <c r="H153" s="6"/>
      <c r="AB153"/>
    </row>
    <row r="154" spans="1:28" ht="15.75">
      <c r="A154" s="44"/>
      <c r="B154" s="186" t="s">
        <v>86</v>
      </c>
      <c r="C154" s="187">
        <v>305262</v>
      </c>
      <c r="D154" s="200"/>
      <c r="E154" s="18"/>
      <c r="H154" s="6"/>
      <c r="AB154"/>
    </row>
    <row r="155" spans="1:28" ht="15.75">
      <c r="A155" s="44"/>
      <c r="B155" s="186" t="s">
        <v>78</v>
      </c>
      <c r="C155" s="187">
        <v>263347</v>
      </c>
      <c r="D155" s="197"/>
      <c r="E155" s="18"/>
      <c r="H155" s="6"/>
      <c r="AB155"/>
    </row>
    <row r="156" spans="1:28" ht="15.75">
      <c r="A156" s="44"/>
      <c r="B156" s="186" t="s">
        <v>72</v>
      </c>
      <c r="C156" s="187">
        <v>495288</v>
      </c>
      <c r="D156" s="200"/>
      <c r="E156" s="18"/>
      <c r="H156" s="6"/>
      <c r="AB156"/>
    </row>
    <row r="157" spans="1:28" ht="15.75">
      <c r="A157" s="44"/>
      <c r="B157" s="186" t="s">
        <v>73</v>
      </c>
      <c r="C157" s="187">
        <v>122252</v>
      </c>
      <c r="D157" s="200"/>
      <c r="E157" s="18"/>
      <c r="H157" s="6"/>
      <c r="AB157"/>
    </row>
    <row r="158" spans="1:28" ht="15.75">
      <c r="A158" s="44"/>
      <c r="B158" s="186" t="s">
        <v>83</v>
      </c>
      <c r="C158" s="187">
        <v>105001</v>
      </c>
      <c r="D158" s="200"/>
      <c r="E158" s="18"/>
      <c r="H158" s="6"/>
      <c r="AB158"/>
    </row>
    <row r="159" spans="1:28" ht="15.75">
      <c r="A159" s="6"/>
      <c r="B159" s="186" t="s">
        <v>68</v>
      </c>
      <c r="C159" s="187">
        <v>1101206</v>
      </c>
      <c r="D159" s="200"/>
      <c r="E159" s="18"/>
      <c r="H159" s="45"/>
      <c r="I159" s="6"/>
      <c r="AB159"/>
    </row>
    <row r="160" spans="1:28" ht="15.75">
      <c r="A160" s="44"/>
      <c r="B160" s="186" t="s">
        <v>85</v>
      </c>
      <c r="C160" s="187">
        <v>305936</v>
      </c>
      <c r="D160" s="200"/>
      <c r="E160" s="18"/>
      <c r="F160" s="46"/>
      <c r="H160" s="45"/>
      <c r="AB160"/>
    </row>
    <row r="161" spans="1:28" ht="15.75">
      <c r="A161" s="44"/>
      <c r="B161" s="186"/>
      <c r="C161" s="187"/>
      <c r="D161" s="200"/>
      <c r="E161" s="18"/>
      <c r="H161" s="6"/>
      <c r="AB161"/>
    </row>
    <row r="162" spans="1:28" ht="15.75">
      <c r="A162" s="44"/>
      <c r="B162" s="39" t="s">
        <v>16</v>
      </c>
      <c r="C162" s="191">
        <v>6561257</v>
      </c>
      <c r="D162" s="200">
        <v>101468738.64</v>
      </c>
      <c r="E162" s="18"/>
      <c r="H162" s="6"/>
      <c r="AB162"/>
    </row>
    <row r="163" spans="2:28" ht="15.75">
      <c r="B163" s="188"/>
      <c r="C163" s="189"/>
      <c r="D163" s="197"/>
      <c r="E163" s="18"/>
      <c r="H163" s="6"/>
      <c r="AB163"/>
    </row>
    <row r="164" spans="1:28" ht="15.75">
      <c r="A164" s="112" t="s">
        <v>18</v>
      </c>
      <c r="B164" s="188"/>
      <c r="C164" s="189"/>
      <c r="D164" s="200"/>
      <c r="E164" s="18"/>
      <c r="F164" s="6"/>
      <c r="G164" s="6"/>
      <c r="H164" s="6"/>
      <c r="AB164"/>
    </row>
    <row r="165" spans="1:28" ht="15.75">
      <c r="A165" s="44"/>
      <c r="B165" s="186" t="s">
        <v>79</v>
      </c>
      <c r="C165" s="187">
        <v>2306811</v>
      </c>
      <c r="D165" s="200"/>
      <c r="E165" s="18"/>
      <c r="H165" s="33"/>
      <c r="I165" s="54"/>
      <c r="AB165"/>
    </row>
    <row r="166" spans="1:28" ht="15.75">
      <c r="A166" s="44"/>
      <c r="B166" s="186" t="s">
        <v>81</v>
      </c>
      <c r="C166" s="187">
        <v>747329</v>
      </c>
      <c r="D166" s="200"/>
      <c r="E166" s="18"/>
      <c r="H166" s="6"/>
      <c r="AB166"/>
    </row>
    <row r="167" spans="1:28" ht="15.75">
      <c r="A167" s="44"/>
      <c r="B167" s="186" t="s">
        <v>71</v>
      </c>
      <c r="C167" s="187">
        <v>3759049</v>
      </c>
      <c r="D167" s="197"/>
      <c r="E167" s="18"/>
      <c r="H167" s="6"/>
      <c r="AB167"/>
    </row>
    <row r="168" spans="1:28" ht="15.75">
      <c r="A168" s="44"/>
      <c r="B168" s="186" t="s">
        <v>88</v>
      </c>
      <c r="C168" s="187">
        <v>7297</v>
      </c>
      <c r="D168" s="197"/>
      <c r="E168" s="18"/>
      <c r="H168" s="6"/>
      <c r="AB168"/>
    </row>
    <row r="169" spans="1:28" ht="15.75">
      <c r="A169" s="44"/>
      <c r="B169" s="186" t="s">
        <v>82</v>
      </c>
      <c r="C169" s="187">
        <v>233433</v>
      </c>
      <c r="D169" s="200"/>
      <c r="E169" s="18"/>
      <c r="H169" s="6"/>
      <c r="AB169"/>
    </row>
    <row r="170" spans="1:28" ht="15.75">
      <c r="A170" s="44"/>
      <c r="B170" s="186" t="s">
        <v>84</v>
      </c>
      <c r="C170" s="187">
        <v>261608</v>
      </c>
      <c r="D170" s="200"/>
      <c r="E170" s="18"/>
      <c r="H170" s="6"/>
      <c r="AB170"/>
    </row>
    <row r="171" spans="1:28" ht="15.75">
      <c r="A171" s="44"/>
      <c r="B171" s="186" t="s">
        <v>125</v>
      </c>
      <c r="C171" s="187">
        <v>565960</v>
      </c>
      <c r="D171" s="200"/>
      <c r="E171" s="18"/>
      <c r="H171" s="6"/>
      <c r="AB171"/>
    </row>
    <row r="172" spans="1:28" ht="15.75">
      <c r="A172" s="44"/>
      <c r="B172" s="186" t="s">
        <v>87</v>
      </c>
      <c r="C172" s="187">
        <v>107970</v>
      </c>
      <c r="D172" s="197"/>
      <c r="E172" s="18"/>
      <c r="H172" s="6"/>
      <c r="AB172"/>
    </row>
    <row r="173" spans="1:28" ht="15.75">
      <c r="A173" s="44"/>
      <c r="B173" s="186" t="s">
        <v>86</v>
      </c>
      <c r="C173" s="187">
        <v>482182</v>
      </c>
      <c r="D173" s="200"/>
      <c r="E173" s="18"/>
      <c r="H173" s="6"/>
      <c r="AB173"/>
    </row>
    <row r="174" spans="1:28" ht="15.75">
      <c r="A174" s="44"/>
      <c r="B174" s="186" t="s">
        <v>78</v>
      </c>
      <c r="C174" s="187">
        <v>1082260</v>
      </c>
      <c r="D174" s="200"/>
      <c r="E174" s="18"/>
      <c r="H174" s="6"/>
      <c r="AB174"/>
    </row>
    <row r="175" spans="1:28" ht="15.75">
      <c r="A175" s="44"/>
      <c r="B175" s="186" t="s">
        <v>72</v>
      </c>
      <c r="C175" s="187">
        <v>1153547</v>
      </c>
      <c r="D175" s="197"/>
      <c r="E175" s="18"/>
      <c r="H175" s="6"/>
      <c r="AB175"/>
    </row>
    <row r="176" spans="1:28" ht="15.75">
      <c r="A176" s="44"/>
      <c r="B176" s="186" t="s">
        <v>73</v>
      </c>
      <c r="C176" s="187">
        <v>385615</v>
      </c>
      <c r="D176" s="197"/>
      <c r="E176" s="18"/>
      <c r="H176" s="6"/>
      <c r="AB176"/>
    </row>
    <row r="177" spans="1:28" ht="15.75">
      <c r="A177" s="44"/>
      <c r="B177" s="186" t="s">
        <v>83</v>
      </c>
      <c r="C177" s="187">
        <v>170215</v>
      </c>
      <c r="D177" s="197"/>
      <c r="E177" s="18"/>
      <c r="H177" s="6"/>
      <c r="AB177"/>
    </row>
    <row r="178" spans="1:28" ht="15.75">
      <c r="A178" s="44"/>
      <c r="B178" s="186" t="s">
        <v>68</v>
      </c>
      <c r="C178" s="187">
        <v>3498558</v>
      </c>
      <c r="D178" s="200"/>
      <c r="E178" s="18"/>
      <c r="H178" s="6"/>
      <c r="AB178"/>
    </row>
    <row r="179" spans="1:28" ht="15.75">
      <c r="A179" s="6"/>
      <c r="B179" s="186" t="s">
        <v>85</v>
      </c>
      <c r="C179" s="187">
        <v>652665</v>
      </c>
      <c r="D179" s="200"/>
      <c r="E179" s="18"/>
      <c r="H179" s="6"/>
      <c r="AB179"/>
    </row>
    <row r="180" spans="1:28" ht="15.75">
      <c r="A180" s="44"/>
      <c r="B180" s="186" t="s">
        <v>70</v>
      </c>
      <c r="C180" s="187">
        <v>24340</v>
      </c>
      <c r="D180" s="200"/>
      <c r="E180" s="18"/>
      <c r="F180" s="46"/>
      <c r="H180" s="6"/>
      <c r="AB180"/>
    </row>
    <row r="181" spans="1:28" ht="15.75">
      <c r="A181" s="44"/>
      <c r="B181" s="186"/>
      <c r="C181" s="187"/>
      <c r="D181" s="200"/>
      <c r="E181" s="18"/>
      <c r="F181" s="46"/>
      <c r="H181" s="6"/>
      <c r="AB181"/>
    </row>
    <row r="182" spans="1:28" ht="15.75">
      <c r="A182" s="44"/>
      <c r="B182" s="39" t="s">
        <v>16</v>
      </c>
      <c r="C182" s="191">
        <v>15438839</v>
      </c>
      <c r="D182" s="200">
        <v>214580957.94</v>
      </c>
      <c r="E182" s="18"/>
      <c r="F182" s="46"/>
      <c r="H182" s="6"/>
      <c r="AB182"/>
    </row>
    <row r="183" spans="1:28" ht="15.75">
      <c r="A183" s="44"/>
      <c r="B183" s="36"/>
      <c r="C183" s="40"/>
      <c r="D183" s="200"/>
      <c r="E183" s="18"/>
      <c r="H183" s="6"/>
      <c r="AB183"/>
    </row>
    <row r="184" spans="1:28" ht="15.75">
      <c r="A184" s="112" t="s">
        <v>20</v>
      </c>
      <c r="B184" s="188"/>
      <c r="C184" s="189"/>
      <c r="D184" s="197"/>
      <c r="E184" s="18"/>
      <c r="H184" s="6"/>
      <c r="AB184"/>
    </row>
    <row r="185" spans="1:28" ht="15.75">
      <c r="A185" s="44"/>
      <c r="B185" s="186" t="s">
        <v>79</v>
      </c>
      <c r="C185" s="187">
        <v>713035</v>
      </c>
      <c r="D185" s="200"/>
      <c r="E185" s="18"/>
      <c r="F185" s="6"/>
      <c r="G185" s="6"/>
      <c r="H185" s="6"/>
      <c r="AB185"/>
    </row>
    <row r="186" spans="1:28" ht="15.75">
      <c r="A186" s="44"/>
      <c r="B186" s="186" t="s">
        <v>81</v>
      </c>
      <c r="C186" s="187">
        <v>270929</v>
      </c>
      <c r="D186" s="200"/>
      <c r="E186" s="18"/>
      <c r="H186" s="6"/>
      <c r="AB186"/>
    </row>
    <row r="187" spans="1:28" ht="15.75">
      <c r="A187" s="44"/>
      <c r="B187" s="186" t="s">
        <v>71</v>
      </c>
      <c r="C187" s="187">
        <v>533636</v>
      </c>
      <c r="D187" s="197"/>
      <c r="E187" s="18"/>
      <c r="H187" s="6"/>
      <c r="AB187"/>
    </row>
    <row r="188" spans="1:28" ht="15.75">
      <c r="A188" s="44"/>
      <c r="B188" s="186" t="s">
        <v>84</v>
      </c>
      <c r="C188" s="187">
        <v>18631</v>
      </c>
      <c r="D188" s="197"/>
      <c r="E188" s="18"/>
      <c r="H188" s="6"/>
      <c r="AB188"/>
    </row>
    <row r="189" spans="1:28" ht="15.75">
      <c r="A189" s="44"/>
      <c r="B189" s="186" t="s">
        <v>125</v>
      </c>
      <c r="C189" s="187">
        <v>83882</v>
      </c>
      <c r="D189" s="200"/>
      <c r="E189" s="18"/>
      <c r="H189" s="33"/>
      <c r="I189" s="54"/>
      <c r="AB189"/>
    </row>
    <row r="190" spans="1:28" ht="15.75">
      <c r="A190" s="44"/>
      <c r="B190" s="186" t="s">
        <v>86</v>
      </c>
      <c r="C190" s="187">
        <v>37820</v>
      </c>
      <c r="D190" s="197"/>
      <c r="E190" s="18"/>
      <c r="H190" s="33"/>
      <c r="I190" s="54"/>
      <c r="AB190"/>
    </row>
    <row r="191" spans="1:28" ht="15.75">
      <c r="A191" s="44"/>
      <c r="B191" s="186" t="s">
        <v>78</v>
      </c>
      <c r="C191" s="187">
        <v>337760</v>
      </c>
      <c r="D191" s="200"/>
      <c r="E191" s="18"/>
      <c r="H191" s="33"/>
      <c r="I191" s="54"/>
      <c r="AB191"/>
    </row>
    <row r="192" spans="1:28" ht="15.75">
      <c r="A192" s="44"/>
      <c r="B192" s="186" t="s">
        <v>72</v>
      </c>
      <c r="C192" s="187">
        <v>134559</v>
      </c>
      <c r="D192" s="200"/>
      <c r="E192" s="18"/>
      <c r="H192" s="33"/>
      <c r="I192" s="54"/>
      <c r="AB192"/>
    </row>
    <row r="193" spans="1:28" ht="15.75">
      <c r="A193" s="44"/>
      <c r="B193" s="186" t="s">
        <v>73</v>
      </c>
      <c r="C193" s="187">
        <v>4522</v>
      </c>
      <c r="D193" s="197"/>
      <c r="E193" s="18"/>
      <c r="H193" s="33"/>
      <c r="I193" s="54"/>
      <c r="AB193"/>
    </row>
    <row r="194" spans="1:28" ht="15.75">
      <c r="A194" s="44"/>
      <c r="B194" s="186" t="s">
        <v>83</v>
      </c>
      <c r="C194" s="187">
        <v>64223</v>
      </c>
      <c r="D194" s="200"/>
      <c r="E194" s="18"/>
      <c r="H194" s="33"/>
      <c r="I194" s="54"/>
      <c r="AB194"/>
    </row>
    <row r="195" spans="1:28" ht="15.75">
      <c r="A195" s="44"/>
      <c r="B195" s="186" t="s">
        <v>68</v>
      </c>
      <c r="C195" s="187">
        <v>684864</v>
      </c>
      <c r="D195" s="200"/>
      <c r="E195" s="18"/>
      <c r="H195" s="33"/>
      <c r="I195" s="54"/>
      <c r="AB195"/>
    </row>
    <row r="196" spans="1:28" ht="15.75">
      <c r="A196" s="44"/>
      <c r="B196" s="186" t="s">
        <v>85</v>
      </c>
      <c r="C196" s="187">
        <v>251033</v>
      </c>
      <c r="D196" s="200"/>
      <c r="E196" s="18"/>
      <c r="H196" s="33"/>
      <c r="I196" s="54"/>
      <c r="AB196"/>
    </row>
    <row r="197" spans="1:28" ht="15.75">
      <c r="A197" s="44"/>
      <c r="B197" s="186" t="s">
        <v>70</v>
      </c>
      <c r="C197" s="187">
        <v>5200</v>
      </c>
      <c r="D197" s="200"/>
      <c r="E197" s="18"/>
      <c r="H197" s="33"/>
      <c r="I197" s="54"/>
      <c r="AB197"/>
    </row>
    <row r="198" spans="1:28" ht="15.75">
      <c r="A198" s="44"/>
      <c r="B198" s="6"/>
      <c r="C198" s="40"/>
      <c r="D198" s="200"/>
      <c r="E198" s="18"/>
      <c r="F198" s="46"/>
      <c r="H198" s="33"/>
      <c r="I198" s="54"/>
      <c r="AB198"/>
    </row>
    <row r="199" spans="1:28" ht="15.75">
      <c r="A199" s="44"/>
      <c r="B199" s="39" t="s">
        <v>16</v>
      </c>
      <c r="C199" s="22">
        <v>3140094</v>
      </c>
      <c r="D199" s="207">
        <v>27567392.64</v>
      </c>
      <c r="E199" s="18"/>
      <c r="H199" s="33"/>
      <c r="I199" s="54"/>
      <c r="AB199"/>
    </row>
    <row r="200" spans="1:28" ht="15.75">
      <c r="A200" s="44"/>
      <c r="B200" s="6"/>
      <c r="C200" s="40"/>
      <c r="D200" s="200"/>
      <c r="E200" s="18"/>
      <c r="H200" s="33"/>
      <c r="I200" s="54"/>
      <c r="AB200"/>
    </row>
    <row r="201" spans="1:28" ht="15.75">
      <c r="A201" s="112" t="s">
        <v>21</v>
      </c>
      <c r="B201" s="188"/>
      <c r="C201" s="189"/>
      <c r="D201" s="197"/>
      <c r="E201" s="18"/>
      <c r="H201" s="33"/>
      <c r="I201" s="54"/>
      <c r="AB201"/>
    </row>
    <row r="202" spans="1:28" ht="15.75">
      <c r="A202" s="44"/>
      <c r="B202" s="186" t="s">
        <v>79</v>
      </c>
      <c r="C202" s="187">
        <v>542004</v>
      </c>
      <c r="D202" s="200"/>
      <c r="E202" s="18"/>
      <c r="F202" s="39"/>
      <c r="G202" s="53"/>
      <c r="H202" s="33"/>
      <c r="I202" s="54"/>
      <c r="AB202"/>
    </row>
    <row r="203" spans="1:28" ht="15.75">
      <c r="A203" s="44"/>
      <c r="B203" s="186" t="s">
        <v>81</v>
      </c>
      <c r="C203" s="187">
        <v>102954</v>
      </c>
      <c r="D203" s="200"/>
      <c r="E203" s="18"/>
      <c r="H203" s="19"/>
      <c r="I203" s="55"/>
      <c r="AB203"/>
    </row>
    <row r="204" spans="1:28" ht="15.75">
      <c r="A204" s="44"/>
      <c r="B204" s="186" t="s">
        <v>71</v>
      </c>
      <c r="C204" s="187">
        <v>75284</v>
      </c>
      <c r="D204" s="200"/>
      <c r="E204" s="18"/>
      <c r="H204" s="19"/>
      <c r="I204" s="55"/>
      <c r="AB204"/>
    </row>
    <row r="205" spans="1:28" ht="15.75">
      <c r="A205" s="44"/>
      <c r="B205" s="186" t="s">
        <v>84</v>
      </c>
      <c r="C205" s="187">
        <v>63721</v>
      </c>
      <c r="D205" s="200"/>
      <c r="E205" s="18"/>
      <c r="H205" s="19"/>
      <c r="I205" s="55"/>
      <c r="AB205"/>
    </row>
    <row r="206" spans="1:28" ht="15.75">
      <c r="A206" s="44"/>
      <c r="B206" s="186" t="s">
        <v>87</v>
      </c>
      <c r="C206" s="187">
        <v>20000</v>
      </c>
      <c r="D206" s="200"/>
      <c r="E206" s="18"/>
      <c r="H206" s="56"/>
      <c r="I206" s="57"/>
      <c r="AB206"/>
    </row>
    <row r="207" spans="1:28" ht="15.75">
      <c r="A207" s="7"/>
      <c r="B207" s="186" t="s">
        <v>78</v>
      </c>
      <c r="C207" s="187">
        <v>3888</v>
      </c>
      <c r="D207" s="200"/>
      <c r="E207" s="18"/>
      <c r="H207" s="33"/>
      <c r="I207" s="54"/>
      <c r="AB207"/>
    </row>
    <row r="208" spans="1:28" ht="15.75">
      <c r="A208" s="44"/>
      <c r="B208" s="186" t="s">
        <v>72</v>
      </c>
      <c r="C208" s="187">
        <v>54543</v>
      </c>
      <c r="D208" s="200"/>
      <c r="E208" s="18"/>
      <c r="H208" s="33"/>
      <c r="I208" s="54"/>
      <c r="AB208"/>
    </row>
    <row r="209" spans="1:28" ht="15.75">
      <c r="A209" s="44"/>
      <c r="B209" s="186" t="s">
        <v>73</v>
      </c>
      <c r="C209" s="187">
        <v>620</v>
      </c>
      <c r="D209" s="200"/>
      <c r="E209" s="18"/>
      <c r="H209" s="33"/>
      <c r="I209" s="54"/>
      <c r="AB209"/>
    </row>
    <row r="210" spans="1:28" ht="15.75">
      <c r="A210" s="44"/>
      <c r="B210" s="186" t="s">
        <v>83</v>
      </c>
      <c r="C210" s="187">
        <v>62589</v>
      </c>
      <c r="D210" s="200"/>
      <c r="E210" s="18"/>
      <c r="H210" s="33"/>
      <c r="I210" s="54"/>
      <c r="AB210"/>
    </row>
    <row r="211" spans="1:28" ht="15.75">
      <c r="A211" s="44"/>
      <c r="B211" s="186" t="s">
        <v>68</v>
      </c>
      <c r="C211" s="187">
        <v>378249</v>
      </c>
      <c r="D211" s="200"/>
      <c r="E211" s="18"/>
      <c r="H211" s="33"/>
      <c r="I211" s="54"/>
      <c r="AB211"/>
    </row>
    <row r="212" spans="1:28" ht="15.75">
      <c r="A212" s="44"/>
      <c r="B212" s="186" t="s">
        <v>85</v>
      </c>
      <c r="C212" s="187">
        <v>213456</v>
      </c>
      <c r="D212" s="200"/>
      <c r="E212" s="18"/>
      <c r="H212" s="33"/>
      <c r="I212" s="54"/>
      <c r="AB212"/>
    </row>
    <row r="213" spans="1:28" ht="15.75">
      <c r="A213" s="44"/>
      <c r="B213" s="188"/>
      <c r="C213" s="189"/>
      <c r="D213" s="195"/>
      <c r="E213" s="18"/>
      <c r="H213" s="33"/>
      <c r="I213" s="54"/>
      <c r="AB213"/>
    </row>
    <row r="214" spans="1:28" ht="15.75">
      <c r="A214" s="44"/>
      <c r="B214" s="39" t="s">
        <v>16</v>
      </c>
      <c r="C214" s="190">
        <v>1517308</v>
      </c>
      <c r="D214" s="195">
        <v>23552365.01</v>
      </c>
      <c r="E214" s="18"/>
      <c r="H214" s="56"/>
      <c r="I214" s="57"/>
      <c r="AB214"/>
    </row>
    <row r="215" spans="1:28" ht="15.75">
      <c r="A215" s="44"/>
      <c r="B215" s="188"/>
      <c r="C215" s="189"/>
      <c r="D215" s="195"/>
      <c r="E215" s="18"/>
      <c r="H215" s="33"/>
      <c r="I215" s="12"/>
      <c r="AB215"/>
    </row>
    <row r="216" spans="1:28" ht="15.75">
      <c r="A216" s="112" t="s">
        <v>31</v>
      </c>
      <c r="B216" s="6"/>
      <c r="C216" s="40"/>
      <c r="D216" s="200"/>
      <c r="E216" s="18"/>
      <c r="F216" s="6"/>
      <c r="G216" s="8"/>
      <c r="H216" s="33"/>
      <c r="I216" s="12"/>
      <c r="AB216"/>
    </row>
    <row r="217" spans="1:28" ht="15.75">
      <c r="A217" s="6"/>
      <c r="B217" s="186" t="s">
        <v>73</v>
      </c>
      <c r="C217" s="187">
        <v>1447</v>
      </c>
      <c r="D217" s="200"/>
      <c r="E217" s="18"/>
      <c r="H217" s="33"/>
      <c r="I217" s="54"/>
      <c r="AB217"/>
    </row>
    <row r="218" spans="1:28" ht="15.75">
      <c r="A218" s="44"/>
      <c r="B218" s="186" t="s">
        <v>68</v>
      </c>
      <c r="C218" s="187">
        <v>35284</v>
      </c>
      <c r="D218" s="195"/>
      <c r="E218" s="18"/>
      <c r="H218" s="19"/>
      <c r="I218" s="55"/>
      <c r="AB218"/>
    </row>
    <row r="219" spans="1:28" ht="15.75">
      <c r="A219" s="44"/>
      <c r="B219" s="186"/>
      <c r="C219" s="187"/>
      <c r="D219" s="195"/>
      <c r="E219" s="18"/>
      <c r="H219" s="19"/>
      <c r="I219" s="55"/>
      <c r="AB219"/>
    </row>
    <row r="220" spans="1:28" ht="15.75">
      <c r="A220" s="44"/>
      <c r="B220" s="193" t="s">
        <v>16</v>
      </c>
      <c r="C220" s="191">
        <v>36731</v>
      </c>
      <c r="D220" s="195" t="s">
        <v>124</v>
      </c>
      <c r="E220" s="18"/>
      <c r="H220" s="19"/>
      <c r="I220" s="55"/>
      <c r="AB220"/>
    </row>
    <row r="221" spans="1:28" ht="15.75">
      <c r="A221" s="44"/>
      <c r="B221" s="36"/>
      <c r="C221" s="185"/>
      <c r="D221" s="203"/>
      <c r="E221" s="18"/>
      <c r="H221" s="56"/>
      <c r="I221" s="58"/>
      <c r="AB221"/>
    </row>
    <row r="222" spans="1:28" ht="15.75">
      <c r="A222" s="112" t="s">
        <v>29</v>
      </c>
      <c r="B222" s="188"/>
      <c r="C222" s="189"/>
      <c r="D222" s="197"/>
      <c r="E222" s="18"/>
      <c r="H222" s="33"/>
      <c r="I222" s="54"/>
      <c r="AB222"/>
    </row>
    <row r="223" spans="1:28" ht="15.75">
      <c r="A223" s="6"/>
      <c r="B223" s="186" t="s">
        <v>71</v>
      </c>
      <c r="C223" s="187">
        <v>73064</v>
      </c>
      <c r="D223" s="200"/>
      <c r="E223" s="18"/>
      <c r="F223" s="6"/>
      <c r="G223" s="8"/>
      <c r="H223" s="56"/>
      <c r="I223" s="57"/>
      <c r="AB223"/>
    </row>
    <row r="224" spans="1:28" ht="15.75">
      <c r="A224" s="44"/>
      <c r="B224" s="6"/>
      <c r="C224" s="40"/>
      <c r="D224" s="201"/>
      <c r="E224" s="18"/>
      <c r="F224" s="6"/>
      <c r="G224" s="8"/>
      <c r="H224" s="6"/>
      <c r="AB224"/>
    </row>
    <row r="225" spans="1:28" ht="15.75">
      <c r="A225" s="44"/>
      <c r="B225" s="39" t="s">
        <v>16</v>
      </c>
      <c r="C225" s="22">
        <f>SUM(C223:C224)</f>
        <v>73064</v>
      </c>
      <c r="D225" s="200" t="s">
        <v>124</v>
      </c>
      <c r="E225" s="18"/>
      <c r="F225" s="6"/>
      <c r="G225" s="6"/>
      <c r="H225" s="6"/>
      <c r="AB225"/>
    </row>
    <row r="226" spans="1:28" ht="15.75">
      <c r="A226" s="6"/>
      <c r="B226" s="6"/>
      <c r="C226" s="40"/>
      <c r="D226" s="199"/>
      <c r="E226" s="18"/>
      <c r="G226" s="53"/>
      <c r="H226" s="6"/>
      <c r="AB226"/>
    </row>
    <row r="227" spans="1:28" ht="15.75">
      <c r="A227" s="112" t="s">
        <v>140</v>
      </c>
      <c r="B227" s="120"/>
      <c r="C227" s="114">
        <v>30736780</v>
      </c>
      <c r="D227" s="204">
        <v>445473748.47</v>
      </c>
      <c r="E227" s="18"/>
      <c r="F227" s="6"/>
      <c r="G227" s="6"/>
      <c r="H227" s="6"/>
      <c r="AB227"/>
    </row>
    <row r="228" spans="1:28" ht="15.75">
      <c r="A228" s="44"/>
      <c r="B228" s="6"/>
      <c r="C228" s="40"/>
      <c r="D228" s="199"/>
      <c r="E228" s="18"/>
      <c r="F228" s="6"/>
      <c r="G228" s="6"/>
      <c r="H228" s="6"/>
      <c r="AB228"/>
    </row>
    <row r="229" spans="1:28" ht="15.75">
      <c r="A229" s="44"/>
      <c r="B229" s="6"/>
      <c r="C229" s="40"/>
      <c r="D229" s="199"/>
      <c r="E229" s="18"/>
      <c r="F229" s="18"/>
      <c r="AB229"/>
    </row>
    <row r="230" spans="1:28" ht="15.75">
      <c r="A230" s="6"/>
      <c r="B230" s="6"/>
      <c r="C230" s="40"/>
      <c r="D230" s="194"/>
      <c r="E230" s="18"/>
      <c r="F230" s="45"/>
      <c r="AB230"/>
    </row>
    <row r="231" spans="1:28" ht="15.75">
      <c r="A231" s="44"/>
      <c r="B231" s="6"/>
      <c r="C231" s="40"/>
      <c r="D231" s="194"/>
      <c r="E231" s="18"/>
      <c r="F231" s="18"/>
      <c r="AB231"/>
    </row>
    <row r="232" spans="1:28" ht="15.75">
      <c r="A232" s="44"/>
      <c r="B232" s="6"/>
      <c r="C232" s="40"/>
      <c r="D232" s="205"/>
      <c r="E232" s="59"/>
      <c r="AB232"/>
    </row>
    <row r="233" spans="1:28" ht="15.75">
      <c r="A233" s="44"/>
      <c r="B233" s="6"/>
      <c r="C233" s="40"/>
      <c r="D233" s="205"/>
      <c r="E233" s="60"/>
      <c r="AB233"/>
    </row>
    <row r="234" spans="1:28" ht="15.75">
      <c r="A234" s="44"/>
      <c r="B234" s="6"/>
      <c r="C234" s="40"/>
      <c r="D234" s="206"/>
      <c r="E234" s="59"/>
      <c r="AB234"/>
    </row>
    <row r="235" spans="1:28" ht="15.75">
      <c r="A235" s="6"/>
      <c r="B235" s="6"/>
      <c r="C235" s="40"/>
      <c r="D235" s="205"/>
      <c r="E235" s="60"/>
      <c r="AB235"/>
    </row>
    <row r="236" spans="1:28" ht="15.75">
      <c r="A236" s="38"/>
      <c r="B236" s="6"/>
      <c r="C236" s="40"/>
      <c r="D236" s="205"/>
      <c r="E236" s="59"/>
      <c r="AB236"/>
    </row>
    <row r="237" spans="1:28" ht="15.75">
      <c r="A237" s="7"/>
      <c r="B237" s="6"/>
      <c r="C237" s="40"/>
      <c r="D237" s="205"/>
      <c r="E237" s="59"/>
      <c r="AB237"/>
    </row>
    <row r="238" spans="1:28" ht="15.75">
      <c r="A238" s="7"/>
      <c r="B238" s="6"/>
      <c r="C238" s="40"/>
      <c r="D238" s="199"/>
      <c r="E238" s="59"/>
      <c r="AB238"/>
    </row>
    <row r="239" spans="1:28" ht="15.75">
      <c r="A239" s="7"/>
      <c r="B239" s="6"/>
      <c r="C239" s="40"/>
      <c r="D239" s="199"/>
      <c r="E239" s="59"/>
      <c r="AB239"/>
    </row>
    <row r="240" spans="1:28" ht="15.75">
      <c r="A240" s="7"/>
      <c r="B240" s="6"/>
      <c r="C240" s="40"/>
      <c r="D240" s="199"/>
      <c r="E240" s="18"/>
      <c r="AB240"/>
    </row>
    <row r="241" spans="1:28" ht="15.75">
      <c r="A241" s="7"/>
      <c r="B241" s="6"/>
      <c r="C241" s="40"/>
      <c r="D241" s="199"/>
      <c r="E241" s="18"/>
      <c r="AB241"/>
    </row>
    <row r="242" spans="1:28" ht="15.75">
      <c r="A242" s="7"/>
      <c r="B242" s="6"/>
      <c r="C242" s="40"/>
      <c r="D242" s="199"/>
      <c r="E242" s="18"/>
      <c r="F242" s="49"/>
      <c r="AB242"/>
    </row>
    <row r="243" spans="1:28" ht="15.75">
      <c r="A243" s="6"/>
      <c r="B243" s="6"/>
      <c r="C243" s="40"/>
      <c r="D243" s="199"/>
      <c r="E243" s="18"/>
      <c r="AB243"/>
    </row>
    <row r="244" spans="5:28" ht="15.75">
      <c r="E244" s="18"/>
      <c r="F244" s="40"/>
      <c r="G244" s="45"/>
      <c r="H244" s="6"/>
      <c r="AB244"/>
    </row>
    <row r="245" spans="5:28" ht="15.75">
      <c r="E245" s="18"/>
      <c r="F245" s="45"/>
      <c r="G245" s="6"/>
      <c r="H245" s="6"/>
      <c r="AB245"/>
    </row>
    <row r="246" spans="1:28" ht="15.75">
      <c r="A246" s="7"/>
      <c r="B246" s="6"/>
      <c r="C246" s="40"/>
      <c r="F246" s="6"/>
      <c r="G246" s="6"/>
      <c r="H246" s="6"/>
      <c r="AB246"/>
    </row>
    <row r="247" spans="1:28" ht="15.75">
      <c r="A247" s="24"/>
      <c r="D247" s="199"/>
      <c r="F247" s="6"/>
      <c r="G247" s="6"/>
      <c r="H247" s="6"/>
      <c r="AB247"/>
    </row>
    <row r="248" spans="1:28" ht="15.75">
      <c r="A248" s="24"/>
      <c r="D248" s="199"/>
      <c r="F248" s="6"/>
      <c r="G248" s="6"/>
      <c r="H248" s="6"/>
      <c r="AB248"/>
    </row>
    <row r="249" spans="1:28" ht="15.75">
      <c r="A249" s="24"/>
      <c r="F249" s="6"/>
      <c r="G249" s="6"/>
      <c r="H249" s="6"/>
      <c r="AB249"/>
    </row>
    <row r="250" spans="1:28" ht="15.75">
      <c r="A250" s="24"/>
      <c r="F250" s="6"/>
      <c r="G250" s="6"/>
      <c r="H250" s="6"/>
      <c r="AB250"/>
    </row>
    <row r="251" spans="1:28" ht="15.75">
      <c r="A251" s="24"/>
      <c r="F251" s="6"/>
      <c r="G251" s="6"/>
      <c r="H251" s="6"/>
      <c r="AB251"/>
    </row>
    <row r="252" spans="1:28" ht="15.75">
      <c r="A252" s="24"/>
      <c r="F252" s="6"/>
      <c r="G252" s="6"/>
      <c r="H252" s="6"/>
      <c r="AB252"/>
    </row>
    <row r="253" spans="1:28" ht="15.75">
      <c r="A253" s="24"/>
      <c r="F253" s="6"/>
      <c r="G253" s="6"/>
      <c r="H253" s="6"/>
      <c r="AB253"/>
    </row>
    <row r="254" spans="1:28" ht="15.75">
      <c r="A254" s="24"/>
      <c r="F254" s="6"/>
      <c r="G254" s="6"/>
      <c r="H254" s="6"/>
      <c r="AB254"/>
    </row>
    <row r="255" spans="1:28" ht="15.75">
      <c r="A255" s="24"/>
      <c r="F255" s="6"/>
      <c r="G255" s="6"/>
      <c r="H255" s="6"/>
      <c r="AB255"/>
    </row>
    <row r="256" spans="1:28" ht="15.75">
      <c r="A256" s="24"/>
      <c r="F256" s="6"/>
      <c r="G256" s="6"/>
      <c r="H256" s="6"/>
      <c r="AB256"/>
    </row>
    <row r="257" spans="1:28" ht="15.75">
      <c r="A257" s="24"/>
      <c r="F257" s="6"/>
      <c r="G257" s="6"/>
      <c r="H257" s="6"/>
      <c r="AB257"/>
    </row>
    <row r="258" spans="1:28" ht="15.75">
      <c r="A258" s="24"/>
      <c r="F258" s="6"/>
      <c r="G258" s="6"/>
      <c r="H258" s="6"/>
      <c r="AB258"/>
    </row>
    <row r="259" spans="1:28" ht="15.75">
      <c r="A259" s="24"/>
      <c r="F259" s="6"/>
      <c r="G259" s="6"/>
      <c r="H259" s="6"/>
      <c r="AB259"/>
    </row>
    <row r="260" spans="1:28" ht="15.75">
      <c r="A260" s="24"/>
      <c r="F260" s="6"/>
      <c r="G260" s="6"/>
      <c r="H260" s="6"/>
      <c r="AB260"/>
    </row>
    <row r="261" spans="1:28" ht="15.75">
      <c r="A261" s="24"/>
      <c r="F261" s="6"/>
      <c r="G261" s="6"/>
      <c r="H261" s="6"/>
      <c r="AB261"/>
    </row>
    <row r="262" spans="1:28" ht="15.75">
      <c r="A262" s="24"/>
      <c r="F262" s="6"/>
      <c r="G262" s="6"/>
      <c r="H262" s="6"/>
      <c r="AB262"/>
    </row>
    <row r="263" spans="1:28" ht="15.75">
      <c r="A263" s="24"/>
      <c r="F263" s="6"/>
      <c r="G263" s="6"/>
      <c r="H263" s="6"/>
      <c r="AB263"/>
    </row>
    <row r="264" spans="1:28" ht="15.75">
      <c r="A264" s="24"/>
      <c r="F264" s="6"/>
      <c r="G264" s="6"/>
      <c r="H264" s="6"/>
      <c r="AB264"/>
    </row>
    <row r="265" spans="1:28" ht="15.75">
      <c r="A265" s="24"/>
      <c r="F265" s="6"/>
      <c r="G265" s="6"/>
      <c r="H265" s="6"/>
      <c r="AB265"/>
    </row>
    <row r="266" spans="1:28" ht="15.75">
      <c r="A266" s="24"/>
      <c r="F266" s="6"/>
      <c r="G266" s="6"/>
      <c r="H266" s="6"/>
      <c r="AB266"/>
    </row>
    <row r="267" spans="1:28" ht="15.75">
      <c r="A267" s="24"/>
      <c r="F267" s="6"/>
      <c r="G267" s="6"/>
      <c r="H267" s="6"/>
      <c r="AB267"/>
    </row>
    <row r="268" spans="1:28" ht="15.75">
      <c r="A268" s="24"/>
      <c r="F268" s="6"/>
      <c r="G268" s="6"/>
      <c r="H268" s="6"/>
      <c r="AB268"/>
    </row>
    <row r="269" spans="1:28" ht="15.75">
      <c r="A269" s="24"/>
      <c r="F269" s="6"/>
      <c r="G269" s="6"/>
      <c r="H269" s="6"/>
      <c r="AB269"/>
    </row>
    <row r="270" spans="1:28" ht="15.75">
      <c r="A270" s="24"/>
      <c r="F270" s="6"/>
      <c r="G270" s="6"/>
      <c r="H270" s="6"/>
      <c r="AB270"/>
    </row>
    <row r="271" spans="1:28" ht="15.75">
      <c r="A271" s="24"/>
      <c r="F271" s="6"/>
      <c r="G271" s="6"/>
      <c r="H271" s="6"/>
      <c r="AB271"/>
    </row>
    <row r="272" spans="1:28" ht="15.75">
      <c r="A272" s="24"/>
      <c r="F272" s="6"/>
      <c r="G272" s="6"/>
      <c r="H272" s="6"/>
      <c r="AB272"/>
    </row>
    <row r="273" spans="1:28" ht="15.75">
      <c r="A273" s="24"/>
      <c r="F273" s="6"/>
      <c r="G273" s="6"/>
      <c r="H273" s="6"/>
      <c r="AB273"/>
    </row>
    <row r="274" spans="1:28" ht="15.75">
      <c r="A274" s="24"/>
      <c r="F274" s="6"/>
      <c r="G274" s="6"/>
      <c r="H274" s="6"/>
      <c r="AB274"/>
    </row>
    <row r="275" spans="1:28" ht="15.75">
      <c r="A275" s="24"/>
      <c r="F275" s="6"/>
      <c r="G275" s="6"/>
      <c r="H275" s="6"/>
      <c r="AB275"/>
    </row>
    <row r="276" spans="1:28" ht="15.75">
      <c r="A276" s="24"/>
      <c r="F276" s="6"/>
      <c r="G276" s="6"/>
      <c r="H276" s="6"/>
      <c r="AB276"/>
    </row>
    <row r="277" spans="1:28" ht="15.75">
      <c r="A277" s="24"/>
      <c r="F277" s="6"/>
      <c r="G277" s="6"/>
      <c r="H277" s="6"/>
      <c r="AB277"/>
    </row>
    <row r="278" spans="6:28" ht="15.75">
      <c r="F278" s="6"/>
      <c r="G278" s="6"/>
      <c r="H278" s="6"/>
      <c r="AB278"/>
    </row>
    <row r="279" spans="6:28" ht="15.75">
      <c r="F279" s="6"/>
      <c r="G279" s="6"/>
      <c r="H279" s="6"/>
      <c r="AB279"/>
    </row>
    <row r="280" spans="6:28" ht="15.75">
      <c r="F280" s="6"/>
      <c r="G280" s="6"/>
      <c r="H280" s="6"/>
      <c r="AB280"/>
    </row>
    <row r="281" spans="6:28" ht="15.75">
      <c r="F281" s="6"/>
      <c r="G281" s="6"/>
      <c r="H281" s="6"/>
      <c r="AB281"/>
    </row>
    <row r="282" spans="6:28" ht="15.75">
      <c r="F282" s="6"/>
      <c r="G282" s="6"/>
      <c r="H282" s="6"/>
      <c r="AB282"/>
    </row>
    <row r="283" spans="6:28" ht="15.75">
      <c r="F283" s="6"/>
      <c r="G283" s="6"/>
      <c r="H283" s="6"/>
      <c r="AB283"/>
    </row>
    <row r="284" spans="6:28" ht="15.75">
      <c r="F284" s="6"/>
      <c r="G284" s="6"/>
      <c r="H284" s="6"/>
      <c r="AB284"/>
    </row>
    <row r="285" spans="6:28" ht="15.75">
      <c r="F285" s="6"/>
      <c r="G285" s="6"/>
      <c r="H285" s="6"/>
      <c r="AB285"/>
    </row>
    <row r="286" spans="6:28" ht="15.75">
      <c r="F286" s="6"/>
      <c r="G286" s="6"/>
      <c r="H286" s="6"/>
      <c r="AB286"/>
    </row>
    <row r="287" spans="6:28" ht="15.75">
      <c r="F287" s="6"/>
      <c r="G287" s="6"/>
      <c r="H287" s="6"/>
      <c r="AB287"/>
    </row>
    <row r="288" spans="6:28" ht="15.75">
      <c r="F288" s="6"/>
      <c r="G288" s="6"/>
      <c r="H288" s="6"/>
      <c r="AB288"/>
    </row>
    <row r="289" spans="6:28" ht="15.75">
      <c r="F289" s="6"/>
      <c r="G289" s="6"/>
      <c r="H289" s="6"/>
      <c r="AB289"/>
    </row>
    <row r="290" spans="6:28" ht="15.75">
      <c r="F290" s="6"/>
      <c r="G290" s="6"/>
      <c r="H290" s="6"/>
      <c r="AB290"/>
    </row>
    <row r="291" spans="6:28" ht="15.75">
      <c r="F291" s="6"/>
      <c r="G291" s="6"/>
      <c r="H291" s="6"/>
      <c r="AB291"/>
    </row>
    <row r="292" spans="6:28" ht="15.75">
      <c r="F292" s="6"/>
      <c r="G292" s="6"/>
      <c r="H292" s="6"/>
      <c r="AB292"/>
    </row>
    <row r="293" spans="6:28" ht="15.75">
      <c r="F293" s="6"/>
      <c r="G293" s="6"/>
      <c r="H293" s="6"/>
      <c r="AB293"/>
    </row>
    <row r="294" spans="6:28" ht="15.75">
      <c r="F294" s="6"/>
      <c r="G294" s="6"/>
      <c r="H294" s="6"/>
      <c r="AB294"/>
    </row>
    <row r="295" spans="6:28" ht="15.75">
      <c r="F295" s="6"/>
      <c r="G295" s="6"/>
      <c r="H295" s="6"/>
      <c r="AB295"/>
    </row>
    <row r="296" spans="6:28" ht="15.75">
      <c r="F296" s="6"/>
      <c r="G296" s="6"/>
      <c r="H296" s="6"/>
      <c r="AB296"/>
    </row>
    <row r="297" spans="6:28" ht="15.75">
      <c r="F297" s="6"/>
      <c r="G297" s="6"/>
      <c r="H297" s="6"/>
      <c r="AB297"/>
    </row>
    <row r="298" spans="6:28" ht="15.75">
      <c r="F298" s="6"/>
      <c r="G298" s="6"/>
      <c r="H298" s="6"/>
      <c r="AB298"/>
    </row>
    <row r="299" spans="6:28" ht="15.75">
      <c r="F299" s="6"/>
      <c r="G299" s="6"/>
      <c r="H299" s="6"/>
      <c r="AB299"/>
    </row>
    <row r="300" spans="6:28" ht="15.75">
      <c r="F300" s="6"/>
      <c r="G300" s="6"/>
      <c r="H300" s="6"/>
      <c r="AB300"/>
    </row>
    <row r="301" spans="6:28" ht="15.75">
      <c r="F301" s="6"/>
      <c r="G301" s="6"/>
      <c r="H301" s="6"/>
      <c r="AB301"/>
    </row>
    <row r="302" spans="6:28" ht="15.75">
      <c r="F302" s="6"/>
      <c r="G302" s="6"/>
      <c r="H302" s="6"/>
      <c r="AB302"/>
    </row>
    <row r="303" spans="6:28" ht="15.75">
      <c r="F303" s="6"/>
      <c r="G303" s="6"/>
      <c r="H303" s="6"/>
      <c r="AB303"/>
    </row>
    <row r="304" spans="6:28" ht="15.75">
      <c r="F304" s="6"/>
      <c r="G304" s="6"/>
      <c r="H304" s="6"/>
      <c r="AB304"/>
    </row>
    <row r="305" spans="6:28" ht="15.75">
      <c r="F305" s="6"/>
      <c r="G305" s="6"/>
      <c r="H305" s="6"/>
      <c r="AB305"/>
    </row>
    <row r="306" spans="6:28" ht="15.75">
      <c r="F306" s="6"/>
      <c r="G306" s="6"/>
      <c r="H306" s="6"/>
      <c r="AB306"/>
    </row>
    <row r="307" spans="6:28" ht="15.75">
      <c r="F307" s="6"/>
      <c r="G307" s="6"/>
      <c r="H307" s="6"/>
      <c r="AB307"/>
    </row>
    <row r="308" spans="6:28" ht="15.75">
      <c r="F308" s="6"/>
      <c r="G308" s="6"/>
      <c r="H308" s="6"/>
      <c r="AB308"/>
    </row>
    <row r="309" spans="6:28" ht="15.75">
      <c r="F309" s="6"/>
      <c r="G309" s="6"/>
      <c r="H309" s="6"/>
      <c r="AB309"/>
    </row>
    <row r="310" spans="6:28" ht="15.75">
      <c r="F310" s="6"/>
      <c r="G310" s="6"/>
      <c r="H310" s="6"/>
      <c r="AB310"/>
    </row>
    <row r="311" spans="6:28" ht="15.75">
      <c r="F311" s="6"/>
      <c r="G311" s="6"/>
      <c r="H311" s="6"/>
      <c r="AB311"/>
    </row>
    <row r="312" spans="6:28" ht="15.75">
      <c r="F312" s="6"/>
      <c r="G312" s="6"/>
      <c r="H312" s="6"/>
      <c r="AB312"/>
    </row>
    <row r="313" spans="6:28" ht="15.75">
      <c r="F313" s="6"/>
      <c r="G313" s="6"/>
      <c r="H313" s="6"/>
      <c r="AB313"/>
    </row>
    <row r="314" spans="6:28" ht="15.75">
      <c r="F314" s="6"/>
      <c r="G314" s="6"/>
      <c r="H314" s="6"/>
      <c r="AB314"/>
    </row>
    <row r="315" spans="6:28" ht="15.75">
      <c r="F315" s="6"/>
      <c r="G315" s="6"/>
      <c r="H315" s="6"/>
      <c r="AB315"/>
    </row>
    <row r="316" spans="6:28" ht="15.75">
      <c r="F316" s="6"/>
      <c r="G316" s="6"/>
      <c r="H316" s="6"/>
      <c r="AB316"/>
    </row>
    <row r="317" spans="6:28" ht="15.75">
      <c r="F317" s="6"/>
      <c r="G317" s="6"/>
      <c r="H317" s="6"/>
      <c r="AB317"/>
    </row>
    <row r="318" spans="6:28" ht="15.75">
      <c r="F318" s="6"/>
      <c r="G318" s="6"/>
      <c r="H318" s="6"/>
      <c r="AB318"/>
    </row>
    <row r="319" spans="6:28" ht="15.75">
      <c r="F319" s="6"/>
      <c r="G319" s="6"/>
      <c r="H319" s="6"/>
      <c r="AB319"/>
    </row>
    <row r="320" spans="6:28" ht="15.75">
      <c r="F320" s="6"/>
      <c r="G320" s="6"/>
      <c r="H320" s="6"/>
      <c r="AB320"/>
    </row>
    <row r="321" spans="6:28" ht="15.75">
      <c r="F321" s="6"/>
      <c r="G321" s="6"/>
      <c r="H321" s="6"/>
      <c r="AB321"/>
    </row>
    <row r="322" spans="6:28" ht="15.75">
      <c r="F322" s="6"/>
      <c r="G322" s="6"/>
      <c r="H322" s="6"/>
      <c r="AB322"/>
    </row>
    <row r="323" spans="6:28" ht="15.75">
      <c r="F323" s="6"/>
      <c r="G323" s="6"/>
      <c r="H323" s="6"/>
      <c r="AB323"/>
    </row>
    <row r="324" spans="6:28" ht="15.75">
      <c r="F324" s="6"/>
      <c r="G324" s="6"/>
      <c r="H324" s="6"/>
      <c r="AB324"/>
    </row>
    <row r="325" spans="6:28" ht="15.75">
      <c r="F325" s="6"/>
      <c r="G325" s="6"/>
      <c r="H325" s="6"/>
      <c r="AB325"/>
    </row>
    <row r="326" spans="6:28" ht="15.75">
      <c r="F326" s="6"/>
      <c r="G326" s="6"/>
      <c r="H326" s="6"/>
      <c r="AB326"/>
    </row>
    <row r="327" spans="6:28" ht="15.75">
      <c r="F327" s="6"/>
      <c r="G327" s="6"/>
      <c r="H327" s="6"/>
      <c r="AB327"/>
    </row>
    <row r="328" spans="6:28" ht="15.75">
      <c r="F328" s="6"/>
      <c r="G328" s="6"/>
      <c r="H328" s="6"/>
      <c r="AB328"/>
    </row>
    <row r="329" spans="6:28" ht="15.75">
      <c r="F329" s="6"/>
      <c r="G329" s="6"/>
      <c r="H329" s="6"/>
      <c r="AB329"/>
    </row>
  </sheetData>
  <sheetProtection/>
  <mergeCells count="1">
    <mergeCell ref="A3:D3"/>
  </mergeCells>
  <dataValidations count="1">
    <dataValidation type="list" allowBlank="1" showInputMessage="1" showErrorMessage="1" sqref="AB13:AB44">
      <formula1>$AB$8:$AB$51</formula1>
    </dataValidation>
  </dataValidations>
  <hyperlinks>
    <hyperlink ref="A1" location="Index!A1" display="Index"/>
  </hyperlink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02"/>
  <sheetViews>
    <sheetView zoomScale="75" zoomScaleNormal="75" zoomScalePageLayoutView="0" workbookViewId="0" topLeftCell="A1">
      <pane ySplit="6" topLeftCell="A103" activePane="bottomLeft" state="frozen"/>
      <selection pane="topLeft" activeCell="A1" sqref="A1"/>
      <selection pane="bottomLeft" activeCell="J109" sqref="J109"/>
    </sheetView>
  </sheetViews>
  <sheetFormatPr defaultColWidth="9.140625" defaultRowHeight="12.75"/>
  <cols>
    <col min="1" max="1" width="25.28125" style="24" customWidth="1"/>
    <col min="2" max="2" width="39.7109375" style="5" bestFit="1" customWidth="1"/>
    <col min="3" max="3" width="16.57421875" style="46" customWidth="1"/>
    <col min="4" max="4" width="20.8515625" style="64" bestFit="1" customWidth="1"/>
    <col min="5" max="5" width="9.140625" style="5" customWidth="1"/>
    <col min="6" max="7" width="16.28125" style="5" customWidth="1"/>
    <col min="8" max="8" width="14.57421875" style="5" customWidth="1"/>
    <col min="9" max="16384" width="9.140625" style="5" customWidth="1"/>
  </cols>
  <sheetData>
    <row r="1" ht="15">
      <c r="A1" s="37" t="s">
        <v>11</v>
      </c>
    </row>
    <row r="3" spans="1:4" s="6" customFormat="1" ht="18">
      <c r="A3" s="253" t="s">
        <v>104</v>
      </c>
      <c r="B3" s="253"/>
      <c r="C3" s="253"/>
      <c r="D3" s="253"/>
    </row>
    <row r="4" spans="1:4" s="6" customFormat="1" ht="15.75">
      <c r="A4" s="97"/>
      <c r="B4" s="76"/>
      <c r="C4" s="244">
        <v>2012</v>
      </c>
      <c r="D4" s="241">
        <v>2012</v>
      </c>
    </row>
    <row r="5" spans="1:4" s="6" customFormat="1" ht="15.75">
      <c r="A5" s="106" t="s">
        <v>76</v>
      </c>
      <c r="B5" s="115" t="s">
        <v>77</v>
      </c>
      <c r="C5" s="107" t="s">
        <v>7</v>
      </c>
      <c r="D5" s="116" t="s">
        <v>8</v>
      </c>
    </row>
    <row r="6" spans="1:4" s="6" customFormat="1" ht="15.75">
      <c r="A6" s="106"/>
      <c r="B6" s="117"/>
      <c r="C6" s="110" t="s">
        <v>9</v>
      </c>
      <c r="D6" s="118" t="s">
        <v>10</v>
      </c>
    </row>
    <row r="7" spans="1:4" ht="15.75">
      <c r="A7" s="112" t="s">
        <v>79</v>
      </c>
      <c r="B7" s="182" t="s">
        <v>30</v>
      </c>
      <c r="C7" s="245">
        <v>3000</v>
      </c>
      <c r="D7" s="62"/>
    </row>
    <row r="8" spans="1:4" ht="15">
      <c r="A8" s="7"/>
      <c r="B8" s="182" t="s">
        <v>34</v>
      </c>
      <c r="C8" s="245">
        <v>113</v>
      </c>
      <c r="D8" s="62"/>
    </row>
    <row r="9" spans="1:4" ht="15">
      <c r="A9" s="63"/>
      <c r="B9" s="182" t="s">
        <v>40</v>
      </c>
      <c r="C9" s="245">
        <v>480</v>
      </c>
      <c r="D9" s="62"/>
    </row>
    <row r="10" spans="1:4" ht="15">
      <c r="A10" s="7"/>
      <c r="B10" s="182" t="s">
        <v>22</v>
      </c>
      <c r="C10" s="245">
        <v>66594</v>
      </c>
      <c r="D10" s="62"/>
    </row>
    <row r="11" spans="1:4" ht="15">
      <c r="A11" s="7"/>
      <c r="B11" s="182" t="s">
        <v>28</v>
      </c>
      <c r="C11" s="245">
        <v>291259</v>
      </c>
      <c r="D11" s="62"/>
    </row>
    <row r="12" spans="1:4" ht="15">
      <c r="A12" s="63"/>
      <c r="B12" s="182" t="s">
        <v>25</v>
      </c>
      <c r="C12" s="245">
        <v>353</v>
      </c>
      <c r="D12" s="62"/>
    </row>
    <row r="13" spans="1:4" ht="15">
      <c r="A13" s="63"/>
      <c r="B13" s="182" t="s">
        <v>19</v>
      </c>
      <c r="C13" s="245">
        <v>2010439</v>
      </c>
      <c r="D13" s="62"/>
    </row>
    <row r="14" spans="1:4" ht="15">
      <c r="A14" s="63"/>
      <c r="B14" s="182" t="s">
        <v>18</v>
      </c>
      <c r="C14" s="245">
        <v>2306811</v>
      </c>
      <c r="D14" s="62"/>
    </row>
    <row r="15" spans="1:4" ht="15">
      <c r="A15" s="63"/>
      <c r="B15" s="182" t="s">
        <v>20</v>
      </c>
      <c r="C15" s="245">
        <v>713035</v>
      </c>
      <c r="D15" s="62"/>
    </row>
    <row r="16" spans="1:4" ht="15">
      <c r="A16" s="63"/>
      <c r="B16" s="182" t="s">
        <v>21</v>
      </c>
      <c r="C16" s="246">
        <v>542004</v>
      </c>
      <c r="D16" s="62"/>
    </row>
    <row r="17" spans="1:4" ht="15">
      <c r="A17" s="63"/>
      <c r="D17" s="62"/>
    </row>
    <row r="18" spans="1:6" ht="15.75">
      <c r="A18" s="63"/>
      <c r="B18" s="39" t="s">
        <v>16</v>
      </c>
      <c r="C18" s="247">
        <v>5934088</v>
      </c>
      <c r="D18" s="183">
        <v>92498511.5</v>
      </c>
      <c r="F18" s="46"/>
    </row>
    <row r="19" spans="1:4" ht="15">
      <c r="A19" s="63"/>
      <c r="D19" s="184"/>
    </row>
    <row r="20" spans="1:7" ht="15.75">
      <c r="A20" s="112" t="s">
        <v>81</v>
      </c>
      <c r="B20" s="182" t="s">
        <v>93</v>
      </c>
      <c r="C20" s="245">
        <v>1789</v>
      </c>
      <c r="D20" s="184"/>
      <c r="E20" s="48"/>
      <c r="F20" s="48"/>
      <c r="G20" s="48"/>
    </row>
    <row r="21" spans="1:7" ht="15">
      <c r="A21" s="7"/>
      <c r="B21" s="182" t="s">
        <v>30</v>
      </c>
      <c r="C21" s="245">
        <v>4112</v>
      </c>
      <c r="D21" s="184"/>
      <c r="E21" s="48"/>
      <c r="F21" s="48"/>
      <c r="G21" s="48"/>
    </row>
    <row r="22" spans="1:7" ht="15.75">
      <c r="A22" s="38"/>
      <c r="B22" s="182" t="s">
        <v>38</v>
      </c>
      <c r="C22" s="245">
        <v>3598</v>
      </c>
      <c r="D22" s="184"/>
      <c r="E22" s="48"/>
      <c r="F22" s="48"/>
      <c r="G22" s="48"/>
    </row>
    <row r="23" spans="1:7" ht="15">
      <c r="A23" s="7"/>
      <c r="B23" s="182" t="s">
        <v>26</v>
      </c>
      <c r="C23" s="245">
        <v>72414</v>
      </c>
      <c r="D23" s="184"/>
      <c r="E23" s="48"/>
      <c r="F23" s="48"/>
      <c r="G23" s="48"/>
    </row>
    <row r="24" spans="1:7" ht="15">
      <c r="A24" s="7"/>
      <c r="B24" s="182" t="s">
        <v>25</v>
      </c>
      <c r="C24" s="245">
        <v>20444</v>
      </c>
      <c r="D24" s="184"/>
      <c r="E24" s="48"/>
      <c r="F24" s="48"/>
      <c r="G24" s="48"/>
    </row>
    <row r="25" spans="1:7" ht="15">
      <c r="A25" s="7"/>
      <c r="B25" s="182" t="s">
        <v>19</v>
      </c>
      <c r="C25" s="245">
        <v>97380</v>
      </c>
      <c r="D25" s="184"/>
      <c r="E25" s="48"/>
      <c r="F25" s="48"/>
      <c r="G25" s="48"/>
    </row>
    <row r="26" spans="1:7" ht="15">
      <c r="A26" s="7"/>
      <c r="B26" s="182" t="s">
        <v>18</v>
      </c>
      <c r="C26" s="245">
        <v>747329</v>
      </c>
      <c r="D26" s="184"/>
      <c r="E26" s="48"/>
      <c r="F26" s="48"/>
      <c r="G26" s="48"/>
    </row>
    <row r="27" spans="1:7" ht="15">
      <c r="A27" s="7"/>
      <c r="B27" s="182" t="s">
        <v>20</v>
      </c>
      <c r="C27" s="245">
        <v>270929</v>
      </c>
      <c r="D27" s="184"/>
      <c r="E27" s="48"/>
      <c r="F27" s="48"/>
      <c r="G27" s="48"/>
    </row>
    <row r="28" spans="1:7" ht="15">
      <c r="A28" s="7"/>
      <c r="B28" s="182" t="s">
        <v>21</v>
      </c>
      <c r="C28" s="245">
        <v>102954</v>
      </c>
      <c r="D28" s="184"/>
      <c r="E28" s="48"/>
      <c r="F28" s="48"/>
      <c r="G28" s="48"/>
    </row>
    <row r="29" spans="1:7" ht="15">
      <c r="A29" s="7"/>
      <c r="B29" s="182"/>
      <c r="C29" s="245"/>
      <c r="D29" s="184"/>
      <c r="E29" s="48"/>
      <c r="F29" s="48"/>
      <c r="G29" s="48"/>
    </row>
    <row r="30" spans="1:7" ht="15">
      <c r="A30" s="7"/>
      <c r="B30" s="6"/>
      <c r="C30" s="40"/>
      <c r="E30" s="48"/>
      <c r="F30" s="48"/>
      <c r="G30" s="48"/>
    </row>
    <row r="31" spans="1:8" ht="15.75">
      <c r="A31" s="7"/>
      <c r="B31" s="39" t="s">
        <v>16</v>
      </c>
      <c r="C31" s="22">
        <v>1320949</v>
      </c>
      <c r="D31" s="183">
        <v>27190585.76</v>
      </c>
      <c r="E31" s="48"/>
      <c r="F31" s="136"/>
      <c r="G31" s="48"/>
      <c r="H31" s="61"/>
    </row>
    <row r="32" spans="1:7" ht="15.75">
      <c r="A32" s="66"/>
      <c r="B32" s="6"/>
      <c r="C32" s="40"/>
      <c r="D32" s="184"/>
      <c r="G32" s="46"/>
    </row>
    <row r="33" spans="1:4" ht="15.75">
      <c r="A33" s="112" t="s">
        <v>71</v>
      </c>
      <c r="B33" s="182" t="s">
        <v>39</v>
      </c>
      <c r="C33" s="245">
        <v>1412</v>
      </c>
      <c r="D33" s="184"/>
    </row>
    <row r="34" spans="1:4" ht="15">
      <c r="A34" s="67"/>
      <c r="B34" s="182" t="s">
        <v>80</v>
      </c>
      <c r="C34" s="245">
        <v>2600</v>
      </c>
      <c r="D34" s="184"/>
    </row>
    <row r="35" spans="1:4" ht="15">
      <c r="A35" s="67"/>
      <c r="B35" s="182" t="s">
        <v>34</v>
      </c>
      <c r="C35" s="245">
        <v>165</v>
      </c>
      <c r="D35" s="184"/>
    </row>
    <row r="36" spans="1:4" ht="15">
      <c r="A36" s="67"/>
      <c r="B36" s="182" t="s">
        <v>27</v>
      </c>
      <c r="C36" s="245">
        <v>2630</v>
      </c>
      <c r="D36" s="184"/>
    </row>
    <row r="37" spans="1:4" ht="15">
      <c r="A37" s="67"/>
      <c r="B37" s="182" t="s">
        <v>40</v>
      </c>
      <c r="C37" s="245">
        <v>5152</v>
      </c>
      <c r="D37" s="184"/>
    </row>
    <row r="38" spans="1:4" s="68" customFormat="1" ht="15.75">
      <c r="A38" s="67"/>
      <c r="B38" s="182" t="s">
        <v>22</v>
      </c>
      <c r="C38" s="245">
        <v>84348</v>
      </c>
      <c r="D38" s="184"/>
    </row>
    <row r="39" spans="1:4" s="68" customFormat="1" ht="15.75">
      <c r="A39" s="67"/>
      <c r="B39" s="182" t="s">
        <v>24</v>
      </c>
      <c r="C39" s="245">
        <v>11596</v>
      </c>
      <c r="D39" s="184"/>
    </row>
    <row r="40" spans="1:4" s="68" customFormat="1" ht="15.75">
      <c r="A40" s="67"/>
      <c r="B40" s="182" t="s">
        <v>25</v>
      </c>
      <c r="C40" s="245">
        <v>36123</v>
      </c>
      <c r="D40" s="184"/>
    </row>
    <row r="41" spans="1:4" s="68" customFormat="1" ht="15.75">
      <c r="A41" s="67"/>
      <c r="B41" s="182" t="s">
        <v>19</v>
      </c>
      <c r="C41" s="245">
        <v>893158</v>
      </c>
      <c r="D41" s="184"/>
    </row>
    <row r="42" spans="1:4" s="68" customFormat="1" ht="15.75">
      <c r="A42" s="67"/>
      <c r="B42" s="182" t="s">
        <v>18</v>
      </c>
      <c r="C42" s="245">
        <v>3759049</v>
      </c>
      <c r="D42" s="184"/>
    </row>
    <row r="43" spans="1:4" s="68" customFormat="1" ht="15.75">
      <c r="A43" s="67"/>
      <c r="B43" s="182" t="s">
        <v>20</v>
      </c>
      <c r="C43" s="245">
        <v>533636</v>
      </c>
      <c r="D43" s="184"/>
    </row>
    <row r="44" spans="1:4" ht="15">
      <c r="A44" s="67"/>
      <c r="B44" s="182" t="s">
        <v>21</v>
      </c>
      <c r="C44" s="245">
        <v>75284</v>
      </c>
      <c r="D44" s="184"/>
    </row>
    <row r="45" spans="1:4" ht="15">
      <c r="A45" s="67"/>
      <c r="B45" s="182" t="s">
        <v>29</v>
      </c>
      <c r="C45" s="245">
        <v>73064</v>
      </c>
      <c r="D45" s="184"/>
    </row>
    <row r="46" spans="1:3" ht="15">
      <c r="A46" s="7"/>
      <c r="B46" s="182"/>
      <c r="C46" s="245"/>
    </row>
    <row r="47" spans="1:4" ht="15">
      <c r="A47" s="7"/>
      <c r="B47" s="6"/>
      <c r="C47" s="40"/>
      <c r="D47" s="184"/>
    </row>
    <row r="48" spans="1:6" ht="15.75">
      <c r="A48" s="7"/>
      <c r="B48" s="39" t="s">
        <v>16</v>
      </c>
      <c r="C48" s="22">
        <v>5478217</v>
      </c>
      <c r="D48" s="183">
        <v>78561857.17</v>
      </c>
      <c r="F48" s="46"/>
    </row>
    <row r="49" spans="1:3" ht="15">
      <c r="A49" s="69"/>
      <c r="B49" s="6"/>
      <c r="C49" s="40"/>
    </row>
    <row r="50" spans="1:4" ht="15.75">
      <c r="A50" s="112" t="s">
        <v>88</v>
      </c>
      <c r="B50" s="182" t="s">
        <v>18</v>
      </c>
      <c r="C50" s="245">
        <v>7297</v>
      </c>
      <c r="D50" s="184"/>
    </row>
    <row r="51" spans="1:4" ht="15">
      <c r="A51" s="7"/>
      <c r="B51" s="6"/>
      <c r="C51" s="40"/>
      <c r="D51" s="184"/>
    </row>
    <row r="52" spans="1:4" ht="15.75">
      <c r="A52" s="7"/>
      <c r="B52" s="39" t="s">
        <v>16</v>
      </c>
      <c r="C52" s="22">
        <v>7297</v>
      </c>
      <c r="D52" s="183" t="s">
        <v>139</v>
      </c>
    </row>
    <row r="53" spans="1:4" ht="15">
      <c r="A53" s="7"/>
      <c r="B53" s="6"/>
      <c r="C53" s="40"/>
      <c r="D53" s="184"/>
    </row>
    <row r="54" spans="1:4" ht="15.75">
      <c r="A54" s="112" t="s">
        <v>82</v>
      </c>
      <c r="B54" s="182" t="s">
        <v>22</v>
      </c>
      <c r="C54" s="245">
        <v>6692</v>
      </c>
      <c r="D54" s="184"/>
    </row>
    <row r="55" spans="1:4" ht="15.75">
      <c r="A55" s="38"/>
      <c r="B55" s="182" t="s">
        <v>25</v>
      </c>
      <c r="C55" s="245">
        <v>3524</v>
      </c>
      <c r="D55" s="184"/>
    </row>
    <row r="56" spans="1:3" ht="15">
      <c r="A56" s="7"/>
      <c r="B56" s="182" t="s">
        <v>19</v>
      </c>
      <c r="C56" s="245">
        <v>35003</v>
      </c>
    </row>
    <row r="57" spans="1:4" ht="15">
      <c r="A57" s="7"/>
      <c r="B57" s="182" t="s">
        <v>18</v>
      </c>
      <c r="C57" s="245">
        <v>233433</v>
      </c>
      <c r="D57" s="184"/>
    </row>
    <row r="58" spans="1:4" s="68" customFormat="1" ht="15.75">
      <c r="A58" s="7"/>
      <c r="B58" s="182"/>
      <c r="C58" s="245"/>
      <c r="D58" s="184"/>
    </row>
    <row r="59" spans="1:4" ht="15">
      <c r="A59" s="7"/>
      <c r="B59" s="6"/>
      <c r="C59" s="40"/>
      <c r="D59" s="184"/>
    </row>
    <row r="60" spans="1:6" ht="15.75">
      <c r="A60" s="38"/>
      <c r="B60" s="39" t="s">
        <v>16</v>
      </c>
      <c r="C60" s="248">
        <v>278652</v>
      </c>
      <c r="D60" s="183">
        <v>5276816</v>
      </c>
      <c r="F60" s="46"/>
    </row>
    <row r="61" spans="1:4" ht="15">
      <c r="A61" s="7"/>
      <c r="B61" s="6"/>
      <c r="C61" s="40"/>
      <c r="D61" s="184"/>
    </row>
    <row r="62" spans="1:4" ht="15.75">
      <c r="A62" s="112" t="s">
        <v>84</v>
      </c>
      <c r="B62" s="182" t="s">
        <v>39</v>
      </c>
      <c r="C62" s="245">
        <v>851</v>
      </c>
      <c r="D62" s="184"/>
    </row>
    <row r="63" spans="1:4" ht="15">
      <c r="A63" s="7"/>
      <c r="B63" s="182" t="s">
        <v>22</v>
      </c>
      <c r="C63" s="245">
        <v>88531</v>
      </c>
      <c r="D63" s="184"/>
    </row>
    <row r="64" spans="1:4" ht="15">
      <c r="A64" s="7"/>
      <c r="B64" s="182" t="s">
        <v>24</v>
      </c>
      <c r="C64" s="245">
        <v>4600</v>
      </c>
      <c r="D64" s="184"/>
    </row>
    <row r="65" spans="1:4" ht="15">
      <c r="A65" s="7"/>
      <c r="B65" s="182" t="s">
        <v>28</v>
      </c>
      <c r="C65" s="245">
        <v>2000</v>
      </c>
      <c r="D65" s="184"/>
    </row>
    <row r="66" spans="1:3" ht="15">
      <c r="A66" s="7"/>
      <c r="B66" s="182" t="s">
        <v>19</v>
      </c>
      <c r="C66" s="245">
        <v>351665</v>
      </c>
    </row>
    <row r="67" spans="1:4" ht="15">
      <c r="A67" s="7"/>
      <c r="B67" s="182" t="s">
        <v>18</v>
      </c>
      <c r="C67" s="245">
        <v>261608</v>
      </c>
      <c r="D67" s="184"/>
    </row>
    <row r="68" spans="1:4" ht="15">
      <c r="A68" s="7"/>
      <c r="B68" s="182" t="s">
        <v>20</v>
      </c>
      <c r="C68" s="245">
        <v>18631</v>
      </c>
      <c r="D68" s="184"/>
    </row>
    <row r="69" spans="1:4" ht="15">
      <c r="A69" s="7"/>
      <c r="B69" s="182" t="s">
        <v>21</v>
      </c>
      <c r="C69" s="245">
        <v>63721</v>
      </c>
      <c r="D69" s="184"/>
    </row>
    <row r="70" spans="1:4" ht="15">
      <c r="A70" s="7"/>
      <c r="B70" s="182"/>
      <c r="C70" s="245"/>
      <c r="D70" s="184"/>
    </row>
    <row r="71" spans="2:4" ht="15">
      <c r="B71" s="6"/>
      <c r="C71" s="70"/>
      <c r="D71" s="184"/>
    </row>
    <row r="72" spans="1:4" ht="15.75">
      <c r="A72" s="7"/>
      <c r="B72" s="39" t="s">
        <v>16</v>
      </c>
      <c r="C72" s="22">
        <v>791607</v>
      </c>
      <c r="D72" s="183">
        <v>11672868.07</v>
      </c>
    </row>
    <row r="73" spans="1:4" ht="15">
      <c r="A73" s="7"/>
      <c r="B73" s="6"/>
      <c r="C73" s="40"/>
      <c r="D73" s="184"/>
    </row>
    <row r="74" spans="1:4" ht="15.75">
      <c r="A74" s="112" t="s">
        <v>105</v>
      </c>
      <c r="B74" s="6" t="s">
        <v>22</v>
      </c>
      <c r="C74" s="40">
        <v>6000</v>
      </c>
      <c r="D74" s="184"/>
    </row>
    <row r="75" spans="1:4" ht="15.75">
      <c r="A75" s="7"/>
      <c r="B75" s="182" t="s">
        <v>24</v>
      </c>
      <c r="C75" s="245">
        <v>3000</v>
      </c>
      <c r="D75" s="183"/>
    </row>
    <row r="76" spans="1:4" ht="15">
      <c r="A76" s="7"/>
      <c r="B76" s="182" t="s">
        <v>28</v>
      </c>
      <c r="C76" s="245">
        <v>40533</v>
      </c>
      <c r="D76" s="184"/>
    </row>
    <row r="77" spans="1:4" ht="15">
      <c r="A77" s="7"/>
      <c r="B77" s="182" t="s">
        <v>32</v>
      </c>
      <c r="C77" s="245">
        <v>89</v>
      </c>
      <c r="D77" s="184"/>
    </row>
    <row r="78" spans="1:4" ht="15">
      <c r="A78" s="7"/>
      <c r="B78" s="182" t="s">
        <v>25</v>
      </c>
      <c r="C78" s="245">
        <v>350</v>
      </c>
      <c r="D78" s="184"/>
    </row>
    <row r="79" spans="1:4" ht="15">
      <c r="A79" s="7"/>
      <c r="B79" s="182" t="s">
        <v>19</v>
      </c>
      <c r="C79" s="245">
        <v>435320</v>
      </c>
      <c r="D79" s="184"/>
    </row>
    <row r="80" spans="1:4" ht="15">
      <c r="A80" s="7"/>
      <c r="B80" s="182" t="s">
        <v>18</v>
      </c>
      <c r="C80" s="245">
        <v>565960</v>
      </c>
      <c r="D80" s="184"/>
    </row>
    <row r="81" spans="1:4" ht="15">
      <c r="A81" s="7"/>
      <c r="B81" s="182" t="s">
        <v>20</v>
      </c>
      <c r="C81" s="245">
        <v>83882</v>
      </c>
      <c r="D81" s="184"/>
    </row>
    <row r="82" spans="1:4" ht="15">
      <c r="A82" s="7"/>
      <c r="B82" s="6"/>
      <c r="C82" s="40"/>
      <c r="D82" s="184"/>
    </row>
    <row r="83" spans="1:6" ht="15.75">
      <c r="A83" s="7"/>
      <c r="B83" s="39" t="s">
        <v>16</v>
      </c>
      <c r="C83" s="22">
        <v>1135134</v>
      </c>
      <c r="D83" s="183">
        <v>13966409.6</v>
      </c>
      <c r="F83" s="46"/>
    </row>
    <row r="84" spans="1:3" s="68" customFormat="1" ht="15.75">
      <c r="A84" s="7"/>
      <c r="B84" s="6"/>
      <c r="C84" s="40"/>
    </row>
    <row r="85" spans="1:4" ht="15.75">
      <c r="A85" s="112" t="s">
        <v>87</v>
      </c>
      <c r="B85" s="182" t="s">
        <v>22</v>
      </c>
      <c r="C85" s="245">
        <v>72</v>
      </c>
      <c r="D85" s="184"/>
    </row>
    <row r="86" spans="1:4" ht="15">
      <c r="A86" s="7"/>
      <c r="B86" s="182" t="s">
        <v>24</v>
      </c>
      <c r="C86" s="245">
        <v>30</v>
      </c>
      <c r="D86" s="184"/>
    </row>
    <row r="87" spans="1:4" ht="15">
      <c r="A87" s="7"/>
      <c r="B87" s="182" t="s">
        <v>32</v>
      </c>
      <c r="C87" s="245">
        <v>400</v>
      </c>
      <c r="D87" s="184"/>
    </row>
    <row r="88" spans="1:4" ht="15">
      <c r="A88" s="7"/>
      <c r="B88" s="182" t="s">
        <v>25</v>
      </c>
      <c r="C88" s="245">
        <v>21438</v>
      </c>
      <c r="D88" s="184"/>
    </row>
    <row r="89" spans="1:4" ht="15.75">
      <c r="A89" s="38"/>
      <c r="B89" s="182" t="s">
        <v>19</v>
      </c>
      <c r="C89" s="245">
        <v>40000</v>
      </c>
      <c r="D89" s="184"/>
    </row>
    <row r="90" spans="1:4" ht="15.75">
      <c r="A90" s="38"/>
      <c r="B90" s="182" t="s">
        <v>18</v>
      </c>
      <c r="C90" s="245">
        <v>107970</v>
      </c>
      <c r="D90" s="184"/>
    </row>
    <row r="91" spans="1:4" ht="15">
      <c r="A91" s="7"/>
      <c r="B91" s="182" t="s">
        <v>21</v>
      </c>
      <c r="C91" s="245">
        <v>20000</v>
      </c>
      <c r="D91" s="184"/>
    </row>
    <row r="92" spans="1:4" ht="15">
      <c r="A92" s="67"/>
      <c r="B92" s="6"/>
      <c r="C92" s="40"/>
      <c r="D92" s="184"/>
    </row>
    <row r="93" spans="1:6" ht="15.75">
      <c r="A93" s="67"/>
      <c r="B93" s="39" t="s">
        <v>16</v>
      </c>
      <c r="C93" s="22">
        <v>189910</v>
      </c>
      <c r="D93" s="183">
        <v>140750</v>
      </c>
      <c r="F93" s="46"/>
    </row>
    <row r="94" spans="1:4" ht="15">
      <c r="A94" s="67"/>
      <c r="B94" s="6"/>
      <c r="C94" s="40"/>
      <c r="D94" s="184"/>
    </row>
    <row r="95" spans="1:4" ht="15.75">
      <c r="A95" s="112" t="s">
        <v>86</v>
      </c>
      <c r="B95" s="182" t="s">
        <v>27</v>
      </c>
      <c r="C95" s="245">
        <v>900</v>
      </c>
      <c r="D95" s="184"/>
    </row>
    <row r="96" spans="1:4" ht="15">
      <c r="A96" s="67"/>
      <c r="B96" s="182" t="s">
        <v>22</v>
      </c>
      <c r="C96" s="245">
        <v>12250</v>
      </c>
      <c r="D96" s="184"/>
    </row>
    <row r="97" spans="1:6" ht="15">
      <c r="A97" s="67"/>
      <c r="B97" s="182" t="s">
        <v>24</v>
      </c>
      <c r="C97" s="245">
        <v>19952</v>
      </c>
      <c r="F97" s="19"/>
    </row>
    <row r="98" spans="2:6" ht="15">
      <c r="B98" s="182" t="s">
        <v>25</v>
      </c>
      <c r="C98" s="245">
        <v>200</v>
      </c>
      <c r="D98" s="184"/>
      <c r="F98" s="54"/>
    </row>
    <row r="99" spans="1:6" ht="15">
      <c r="A99" s="67"/>
      <c r="B99" s="182" t="s">
        <v>19</v>
      </c>
      <c r="C99" s="245">
        <v>305262</v>
      </c>
      <c r="D99" s="184"/>
      <c r="F99" s="71"/>
    </row>
    <row r="100" spans="1:6" ht="15">
      <c r="A100" s="67"/>
      <c r="B100" s="182" t="s">
        <v>18</v>
      </c>
      <c r="C100" s="245">
        <v>482182</v>
      </c>
      <c r="D100" s="184"/>
      <c r="F100" s="71"/>
    </row>
    <row r="101" spans="1:6" ht="15">
      <c r="A101" s="67"/>
      <c r="B101" s="182" t="s">
        <v>20</v>
      </c>
      <c r="C101" s="245">
        <v>37820</v>
      </c>
      <c r="D101" s="184"/>
      <c r="F101" s="71"/>
    </row>
    <row r="102" spans="1:6" ht="15">
      <c r="A102" s="67"/>
      <c r="B102" s="6"/>
      <c r="C102" s="40"/>
      <c r="D102" s="184"/>
      <c r="F102" s="54"/>
    </row>
    <row r="103" spans="1:6" ht="15.75">
      <c r="A103" s="67"/>
      <c r="B103" s="39" t="s">
        <v>16</v>
      </c>
      <c r="C103" s="22">
        <v>858566</v>
      </c>
      <c r="D103" s="183">
        <v>12614296</v>
      </c>
      <c r="F103" s="54"/>
    </row>
    <row r="104" spans="1:6" ht="15">
      <c r="A104" s="7"/>
      <c r="B104" s="6"/>
      <c r="C104" s="40"/>
      <c r="D104" s="184"/>
      <c r="F104" s="54"/>
    </row>
    <row r="105" spans="1:6" ht="15.75">
      <c r="A105" s="112" t="s">
        <v>78</v>
      </c>
      <c r="B105" s="182" t="s">
        <v>34</v>
      </c>
      <c r="C105" s="245">
        <v>11300</v>
      </c>
      <c r="D105" s="184"/>
      <c r="F105" s="71"/>
    </row>
    <row r="106" spans="1:6" ht="15.75">
      <c r="A106" s="112"/>
      <c r="B106" s="182" t="s">
        <v>23</v>
      </c>
      <c r="C106" s="245">
        <v>1015011</v>
      </c>
      <c r="D106" s="184"/>
      <c r="F106" s="71"/>
    </row>
    <row r="107" spans="2:7" ht="15">
      <c r="B107" s="182" t="s">
        <v>22</v>
      </c>
      <c r="C107" s="245">
        <v>182739</v>
      </c>
      <c r="D107" s="184"/>
      <c r="F107" s="54"/>
      <c r="G107" s="18"/>
    </row>
    <row r="108" spans="2:6" ht="15">
      <c r="B108" s="182" t="s">
        <v>24</v>
      </c>
      <c r="C108" s="245">
        <v>147231</v>
      </c>
      <c r="D108" s="184"/>
      <c r="F108" s="54"/>
    </row>
    <row r="109" spans="2:6" ht="15">
      <c r="B109" s="182" t="s">
        <v>28</v>
      </c>
      <c r="C109" s="245">
        <v>6243</v>
      </c>
      <c r="D109" s="184"/>
      <c r="F109" s="54"/>
    </row>
    <row r="110" spans="2:7" ht="15">
      <c r="B110" s="182" t="s">
        <v>25</v>
      </c>
      <c r="C110" s="245">
        <v>428</v>
      </c>
      <c r="F110" s="6"/>
      <c r="G110" s="8"/>
    </row>
    <row r="111" spans="2:7" ht="15">
      <c r="B111" s="182" t="s">
        <v>19</v>
      </c>
      <c r="C111" s="245">
        <v>263347</v>
      </c>
      <c r="D111" s="184"/>
      <c r="F111" s="6"/>
      <c r="G111" s="8"/>
    </row>
    <row r="112" spans="2:7" ht="15">
      <c r="B112" s="182" t="s">
        <v>18</v>
      </c>
      <c r="C112" s="245">
        <v>1082260</v>
      </c>
      <c r="D112" s="184"/>
      <c r="F112" s="6"/>
      <c r="G112" s="8"/>
    </row>
    <row r="113" spans="2:7" ht="15">
      <c r="B113" s="182" t="s">
        <v>20</v>
      </c>
      <c r="C113" s="245">
        <v>337760</v>
      </c>
      <c r="D113" s="184"/>
      <c r="F113" s="6"/>
      <c r="G113" s="8"/>
    </row>
    <row r="114" spans="2:7" ht="15">
      <c r="B114" s="182" t="s">
        <v>21</v>
      </c>
      <c r="C114" s="245">
        <v>3888</v>
      </c>
      <c r="D114" s="184"/>
      <c r="F114" s="40"/>
      <c r="G114" s="8"/>
    </row>
    <row r="115" spans="2:7" ht="15">
      <c r="B115" s="180"/>
      <c r="C115" s="249"/>
      <c r="D115" s="184"/>
      <c r="F115" s="6"/>
      <c r="G115" s="8"/>
    </row>
    <row r="116" spans="1:7" ht="15.75">
      <c r="A116" s="48"/>
      <c r="B116" s="39" t="s">
        <v>16</v>
      </c>
      <c r="C116" s="22">
        <v>3050207</v>
      </c>
      <c r="D116" s="183">
        <v>20692975.08</v>
      </c>
      <c r="F116" s="40"/>
      <c r="G116" s="8"/>
    </row>
    <row r="117" spans="6:7" ht="15">
      <c r="F117" s="6"/>
      <c r="G117" s="8"/>
    </row>
    <row r="118" spans="1:7" ht="15.75">
      <c r="A118" s="112" t="s">
        <v>72</v>
      </c>
      <c r="B118" s="182" t="s">
        <v>80</v>
      </c>
      <c r="C118" s="245">
        <v>5594</v>
      </c>
      <c r="D118" s="184"/>
      <c r="F118" s="6"/>
      <c r="G118" s="8"/>
    </row>
    <row r="119" spans="2:7" ht="15">
      <c r="B119" s="182" t="s">
        <v>27</v>
      </c>
      <c r="C119" s="245">
        <v>18000</v>
      </c>
      <c r="D119" s="184"/>
      <c r="F119" s="6"/>
      <c r="G119" s="8"/>
    </row>
    <row r="120" spans="2:7" ht="15">
      <c r="B120" s="182" t="s">
        <v>22</v>
      </c>
      <c r="C120" s="245">
        <v>174110</v>
      </c>
      <c r="D120" s="184"/>
      <c r="F120" s="6"/>
      <c r="G120" s="8"/>
    </row>
    <row r="121" spans="1:7" ht="15">
      <c r="A121" s="7"/>
      <c r="B121" s="182" t="s">
        <v>24</v>
      </c>
      <c r="C121" s="245">
        <v>40000</v>
      </c>
      <c r="D121" s="184"/>
      <c r="F121" s="6"/>
      <c r="G121" s="8"/>
    </row>
    <row r="122" spans="1:7" ht="15.75">
      <c r="A122" s="38"/>
      <c r="B122" s="182" t="s">
        <v>28</v>
      </c>
      <c r="C122" s="245">
        <v>130</v>
      </c>
      <c r="D122" s="184"/>
      <c r="F122" s="6"/>
      <c r="G122" s="8"/>
    </row>
    <row r="123" spans="1:7" ht="15">
      <c r="A123" s="72"/>
      <c r="B123" s="182" t="s">
        <v>32</v>
      </c>
      <c r="C123" s="245">
        <v>966</v>
      </c>
      <c r="D123" s="184"/>
      <c r="F123" s="6"/>
      <c r="G123" s="8"/>
    </row>
    <row r="124" spans="1:7" ht="15">
      <c r="A124" s="72"/>
      <c r="B124" s="182" t="s">
        <v>25</v>
      </c>
      <c r="C124" s="245">
        <v>4209</v>
      </c>
      <c r="D124" s="184"/>
      <c r="F124" s="6"/>
      <c r="G124" s="8"/>
    </row>
    <row r="125" spans="1:7" ht="15">
      <c r="A125" s="72"/>
      <c r="B125" s="182" t="s">
        <v>19</v>
      </c>
      <c r="C125" s="245">
        <v>495288</v>
      </c>
      <c r="D125" s="184"/>
      <c r="F125" s="6"/>
      <c r="G125" s="8"/>
    </row>
    <row r="126" spans="1:7" ht="15">
      <c r="A126" s="72"/>
      <c r="B126" s="182" t="s">
        <v>18</v>
      </c>
      <c r="C126" s="245">
        <v>1153547</v>
      </c>
      <c r="D126" s="184"/>
      <c r="F126" s="6"/>
      <c r="G126" s="8"/>
    </row>
    <row r="127" spans="1:7" ht="15">
      <c r="A127" s="72"/>
      <c r="B127" s="182" t="s">
        <v>20</v>
      </c>
      <c r="C127" s="245">
        <v>134559</v>
      </c>
      <c r="D127" s="184"/>
      <c r="F127" s="6"/>
      <c r="G127" s="8"/>
    </row>
    <row r="128" spans="1:7" ht="15">
      <c r="A128" s="72"/>
      <c r="B128" s="182" t="s">
        <v>21</v>
      </c>
      <c r="C128" s="245">
        <v>54543</v>
      </c>
      <c r="D128" s="184"/>
      <c r="F128" s="6"/>
      <c r="G128" s="8"/>
    </row>
    <row r="129" spans="1:7" ht="15">
      <c r="A129" s="72"/>
      <c r="B129" s="6"/>
      <c r="C129" s="29"/>
      <c r="D129" s="184"/>
      <c r="F129" s="6"/>
      <c r="G129" s="8"/>
    </row>
    <row r="130" spans="1:7" ht="15.75">
      <c r="A130" s="72"/>
      <c r="B130" s="39" t="s">
        <v>16</v>
      </c>
      <c r="C130" s="22">
        <v>2080946</v>
      </c>
      <c r="D130" s="183">
        <v>38189193.12</v>
      </c>
      <c r="F130" s="40"/>
      <c r="G130" s="8"/>
    </row>
    <row r="131" spans="1:7" ht="15">
      <c r="A131" s="72"/>
      <c r="B131" s="6"/>
      <c r="C131" s="181"/>
      <c r="D131" s="184"/>
      <c r="F131" s="6"/>
      <c r="G131" s="8"/>
    </row>
    <row r="132" spans="1:7" ht="15.75">
      <c r="A132" s="112" t="s">
        <v>73</v>
      </c>
      <c r="B132" s="182" t="s">
        <v>22</v>
      </c>
      <c r="C132" s="245">
        <v>317748</v>
      </c>
      <c r="D132" s="184"/>
      <c r="F132" s="6"/>
      <c r="G132" s="8"/>
    </row>
    <row r="133" spans="1:7" ht="13.5" customHeight="1">
      <c r="A133" s="7"/>
      <c r="B133" s="182" t="s">
        <v>28</v>
      </c>
      <c r="C133" s="245">
        <v>22088</v>
      </c>
      <c r="D133" s="184"/>
      <c r="F133" s="6"/>
      <c r="G133" s="8"/>
    </row>
    <row r="134" spans="1:7" ht="15.75">
      <c r="A134" s="38"/>
      <c r="B134" s="182" t="s">
        <v>32</v>
      </c>
      <c r="C134" s="245">
        <v>155</v>
      </c>
      <c r="D134" s="184"/>
      <c r="F134" s="6"/>
      <c r="G134" s="6"/>
    </row>
    <row r="135" spans="1:4" ht="15">
      <c r="A135" s="67"/>
      <c r="B135" s="182" t="s">
        <v>19</v>
      </c>
      <c r="C135" s="245">
        <v>122252</v>
      </c>
      <c r="D135" s="184"/>
    </row>
    <row r="136" spans="1:3" ht="15">
      <c r="A136" s="67"/>
      <c r="B136" s="182" t="s">
        <v>18</v>
      </c>
      <c r="C136" s="245">
        <v>385615</v>
      </c>
    </row>
    <row r="137" spans="1:4" ht="15">
      <c r="A137" s="67"/>
      <c r="B137" s="182" t="s">
        <v>20</v>
      </c>
      <c r="C137" s="245">
        <v>4522</v>
      </c>
      <c r="D137" s="184"/>
    </row>
    <row r="138" spans="1:4" ht="15">
      <c r="A138" s="67"/>
      <c r="B138" s="182" t="s">
        <v>21</v>
      </c>
      <c r="C138" s="245">
        <v>620</v>
      </c>
      <c r="D138" s="184"/>
    </row>
    <row r="139" spans="1:4" ht="15">
      <c r="A139" s="67"/>
      <c r="B139" s="19" t="s">
        <v>31</v>
      </c>
      <c r="C139" s="29">
        <v>1447</v>
      </c>
      <c r="D139" s="184"/>
    </row>
    <row r="140" spans="1:4" ht="15">
      <c r="A140" s="67"/>
      <c r="B140" s="19"/>
      <c r="C140" s="29"/>
      <c r="D140" s="184"/>
    </row>
    <row r="141" spans="1:6" ht="15.75">
      <c r="A141" s="67"/>
      <c r="B141" s="39" t="s">
        <v>16</v>
      </c>
      <c r="C141" s="22">
        <v>854447</v>
      </c>
      <c r="D141" s="183">
        <v>16745437.42</v>
      </c>
      <c r="F141" s="46"/>
    </row>
    <row r="142" spans="1:4" ht="15">
      <c r="A142" s="67"/>
      <c r="B142" s="19"/>
      <c r="C142" s="29"/>
      <c r="D142" s="184"/>
    </row>
    <row r="143" spans="1:6" ht="15.75">
      <c r="A143" s="112" t="s">
        <v>83</v>
      </c>
      <c r="B143" s="182" t="s">
        <v>27</v>
      </c>
      <c r="C143" s="245">
        <v>2475</v>
      </c>
      <c r="D143" s="184"/>
      <c r="E143" s="179"/>
      <c r="F143" s="179"/>
    </row>
    <row r="144" spans="1:6" ht="15">
      <c r="A144" s="67"/>
      <c r="B144" s="182" t="s">
        <v>25</v>
      </c>
      <c r="C144" s="245">
        <v>20500</v>
      </c>
      <c r="D144" s="184"/>
      <c r="E144" s="179"/>
      <c r="F144" s="179"/>
    </row>
    <row r="145" spans="1:6" ht="15">
      <c r="A145" s="7"/>
      <c r="B145" s="182" t="s">
        <v>19</v>
      </c>
      <c r="C145" s="245">
        <v>105001</v>
      </c>
      <c r="D145" s="184"/>
      <c r="E145" s="179"/>
      <c r="F145" s="179"/>
    </row>
    <row r="146" spans="1:6" ht="15">
      <c r="A146" s="7"/>
      <c r="B146" s="182" t="s">
        <v>18</v>
      </c>
      <c r="C146" s="245">
        <v>170215</v>
      </c>
      <c r="D146" s="184"/>
      <c r="E146" s="179"/>
      <c r="F146" s="179"/>
    </row>
    <row r="147" spans="1:6" ht="15">
      <c r="A147" s="7"/>
      <c r="B147" s="182" t="s">
        <v>20</v>
      </c>
      <c r="C147" s="245">
        <v>64223</v>
      </c>
      <c r="D147" s="184"/>
      <c r="E147" s="179"/>
      <c r="F147" s="179"/>
    </row>
    <row r="148" spans="1:4" ht="15.75">
      <c r="A148" s="38"/>
      <c r="B148" s="5" t="s">
        <v>21</v>
      </c>
      <c r="C148" s="46">
        <v>62589</v>
      </c>
      <c r="D148" s="184"/>
    </row>
    <row r="149" spans="1:4" ht="15.75">
      <c r="A149" s="38"/>
      <c r="D149" s="184"/>
    </row>
    <row r="150" spans="1:6" ht="15.75">
      <c r="A150" s="67"/>
      <c r="B150" s="39" t="s">
        <v>16</v>
      </c>
      <c r="C150" s="22">
        <v>425003</v>
      </c>
      <c r="D150" s="183">
        <v>5460868.46</v>
      </c>
      <c r="F150" s="46"/>
    </row>
    <row r="151" spans="1:3" ht="15">
      <c r="A151" s="67"/>
      <c r="B151" s="6"/>
      <c r="C151" s="181"/>
    </row>
    <row r="152" spans="1:4" ht="15.75">
      <c r="A152" s="112" t="s">
        <v>68</v>
      </c>
      <c r="B152" s="182" t="s">
        <v>80</v>
      </c>
      <c r="C152" s="245">
        <v>220</v>
      </c>
      <c r="D152" s="184"/>
    </row>
    <row r="153" spans="1:8" ht="15.75">
      <c r="A153" s="67"/>
      <c r="B153" s="182" t="s">
        <v>30</v>
      </c>
      <c r="C153" s="245">
        <v>64375</v>
      </c>
      <c r="D153" s="184"/>
      <c r="H153" s="50"/>
    </row>
    <row r="154" spans="1:4" ht="15">
      <c r="A154" s="67"/>
      <c r="B154" s="182" t="s">
        <v>27</v>
      </c>
      <c r="C154" s="245">
        <v>537</v>
      </c>
      <c r="D154" s="184"/>
    </row>
    <row r="155" spans="1:4" ht="15">
      <c r="A155" s="7"/>
      <c r="B155" s="182" t="s">
        <v>40</v>
      </c>
      <c r="C155" s="245">
        <v>80408</v>
      </c>
      <c r="D155" s="184"/>
    </row>
    <row r="156" spans="1:4" ht="15">
      <c r="A156" s="7"/>
      <c r="B156" s="182" t="s">
        <v>22</v>
      </c>
      <c r="C156" s="245">
        <v>37766</v>
      </c>
      <c r="D156" s="184"/>
    </row>
    <row r="157" spans="1:4" ht="15.75">
      <c r="A157" s="38"/>
      <c r="B157" s="182" t="s">
        <v>24</v>
      </c>
      <c r="C157" s="245">
        <v>88795</v>
      </c>
      <c r="D157" s="184"/>
    </row>
    <row r="158" spans="1:4" ht="15.75">
      <c r="A158" s="38"/>
      <c r="B158" s="182" t="s">
        <v>28</v>
      </c>
      <c r="C158" s="245">
        <v>1413</v>
      </c>
      <c r="D158" s="184"/>
    </row>
    <row r="159" spans="1:4" ht="15.75">
      <c r="A159" s="38"/>
      <c r="B159" s="182" t="s">
        <v>25</v>
      </c>
      <c r="C159" s="245">
        <v>34609</v>
      </c>
      <c r="D159" s="184"/>
    </row>
    <row r="160" spans="1:7" ht="15">
      <c r="A160" s="7"/>
      <c r="B160" s="182" t="s">
        <v>19</v>
      </c>
      <c r="C160" s="245">
        <v>1101206</v>
      </c>
      <c r="F160" s="6"/>
      <c r="G160" s="8"/>
    </row>
    <row r="161" spans="1:7" ht="15">
      <c r="A161" s="7"/>
      <c r="B161" s="182" t="s">
        <v>18</v>
      </c>
      <c r="C161" s="245">
        <v>3498558</v>
      </c>
      <c r="D161" s="184"/>
      <c r="F161" s="6"/>
      <c r="G161" s="6"/>
    </row>
    <row r="162" spans="1:7" ht="15.75">
      <c r="A162" s="7"/>
      <c r="B162" s="182" t="s">
        <v>20</v>
      </c>
      <c r="C162" s="245">
        <v>684864</v>
      </c>
      <c r="D162" s="184"/>
      <c r="F162" s="39"/>
      <c r="G162" s="22"/>
    </row>
    <row r="163" spans="2:4" ht="15">
      <c r="B163" s="182" t="s">
        <v>21</v>
      </c>
      <c r="C163" s="245">
        <v>378249</v>
      </c>
      <c r="D163" s="184"/>
    </row>
    <row r="164" spans="2:4" ht="15">
      <c r="B164" s="5" t="s">
        <v>31</v>
      </c>
      <c r="C164" s="46">
        <v>35284</v>
      </c>
      <c r="D164" s="184"/>
    </row>
    <row r="165" ht="15">
      <c r="D165" s="184"/>
    </row>
    <row r="166" spans="1:6" ht="15.75">
      <c r="A166" s="5"/>
      <c r="B166" s="39" t="s">
        <v>16</v>
      </c>
      <c r="C166" s="22">
        <v>6006284</v>
      </c>
      <c r="D166" s="183">
        <v>96559280.77</v>
      </c>
      <c r="F166" s="46"/>
    </row>
    <row r="167" spans="1:4" ht="15">
      <c r="A167" s="5"/>
      <c r="D167" s="184"/>
    </row>
    <row r="168" spans="1:4" ht="15.75">
      <c r="A168" s="112" t="s">
        <v>85</v>
      </c>
      <c r="B168" s="182" t="s">
        <v>32</v>
      </c>
      <c r="C168" s="245">
        <v>3586</v>
      </c>
      <c r="D168" s="184"/>
    </row>
    <row r="169" spans="1:5" ht="15">
      <c r="A169" s="5"/>
      <c r="B169" s="182" t="s">
        <v>25</v>
      </c>
      <c r="C169" s="245">
        <v>4100</v>
      </c>
      <c r="D169" s="184"/>
      <c r="E169" s="48"/>
    </row>
    <row r="170" spans="1:5" ht="15">
      <c r="A170" s="5"/>
      <c r="B170" s="182" t="s">
        <v>19</v>
      </c>
      <c r="C170" s="245">
        <v>305936</v>
      </c>
      <c r="E170" s="48"/>
    </row>
    <row r="171" spans="1:5" ht="15">
      <c r="A171" s="5"/>
      <c r="B171" s="182" t="s">
        <v>18</v>
      </c>
      <c r="C171" s="245">
        <v>652665</v>
      </c>
      <c r="D171" s="62"/>
      <c r="E171" s="48"/>
    </row>
    <row r="172" spans="1:5" ht="15">
      <c r="A172" s="5"/>
      <c r="B172" s="182" t="s">
        <v>20</v>
      </c>
      <c r="C172" s="245">
        <v>251033</v>
      </c>
      <c r="D172" s="62"/>
      <c r="E172" s="48"/>
    </row>
    <row r="173" spans="2:5" ht="15">
      <c r="B173" s="182" t="s">
        <v>21</v>
      </c>
      <c r="C173" s="245">
        <v>213456</v>
      </c>
      <c r="D173" s="62"/>
      <c r="E173" s="48"/>
    </row>
    <row r="174" spans="2:5" ht="15">
      <c r="B174" s="182"/>
      <c r="C174" s="245"/>
      <c r="D174" s="62"/>
      <c r="E174" s="48"/>
    </row>
    <row r="175" spans="2:5" ht="15.75">
      <c r="B175" s="39" t="s">
        <v>16</v>
      </c>
      <c r="C175" s="22">
        <v>1430776</v>
      </c>
      <c r="D175" s="183">
        <v>23832239.15</v>
      </c>
      <c r="E175" s="48"/>
    </row>
    <row r="176" spans="5:6" ht="15">
      <c r="E176" s="48"/>
      <c r="F176" s="46"/>
    </row>
    <row r="177" spans="1:5" ht="15.75">
      <c r="A177" s="112" t="s">
        <v>70</v>
      </c>
      <c r="B177" s="182" t="s">
        <v>80</v>
      </c>
      <c r="C177" s="46">
        <v>200</v>
      </c>
      <c r="D177" s="62"/>
      <c r="E177" s="48"/>
    </row>
    <row r="178" spans="1:4" ht="15">
      <c r="A178" s="5"/>
      <c r="B178" s="182" t="s">
        <v>27</v>
      </c>
      <c r="C178" s="245">
        <v>15</v>
      </c>
      <c r="D178" s="62"/>
    </row>
    <row r="179" spans="1:4" ht="15">
      <c r="A179" s="5"/>
      <c r="B179" s="182" t="s">
        <v>35</v>
      </c>
      <c r="C179" s="245">
        <v>33999</v>
      </c>
      <c r="D179" s="62"/>
    </row>
    <row r="180" spans="1:4" ht="15.75" customHeight="1">
      <c r="A180" s="5"/>
      <c r="B180" s="182" t="s">
        <v>23</v>
      </c>
      <c r="C180" s="245">
        <v>781690</v>
      </c>
      <c r="D180" s="62"/>
    </row>
    <row r="181" spans="2:5" ht="15">
      <c r="B181" s="182" t="s">
        <v>22</v>
      </c>
      <c r="C181" s="245">
        <v>43307</v>
      </c>
      <c r="D181" s="62"/>
      <c r="E181" s="48"/>
    </row>
    <row r="182" spans="1:5" s="68" customFormat="1" ht="15.75">
      <c r="A182" s="24"/>
      <c r="B182" s="182" t="s">
        <v>24</v>
      </c>
      <c r="C182" s="245">
        <v>3477</v>
      </c>
      <c r="D182" s="62"/>
      <c r="E182" s="48"/>
    </row>
    <row r="183" spans="2:5" ht="15">
      <c r="B183" s="182" t="s">
        <v>28</v>
      </c>
      <c r="C183" s="245">
        <v>1317</v>
      </c>
      <c r="D183" s="62"/>
      <c r="E183" s="48"/>
    </row>
    <row r="184" spans="2:5" ht="15">
      <c r="B184" s="182" t="s">
        <v>25</v>
      </c>
      <c r="C184" s="245">
        <v>1152</v>
      </c>
      <c r="D184" s="62"/>
      <c r="E184" s="48"/>
    </row>
    <row r="185" spans="2:6" ht="15">
      <c r="B185" s="182" t="s">
        <v>18</v>
      </c>
      <c r="C185" s="245">
        <v>24340</v>
      </c>
      <c r="E185" s="48"/>
      <c r="F185" s="46"/>
    </row>
    <row r="186" spans="2:6" ht="15">
      <c r="B186" s="182" t="s">
        <v>20</v>
      </c>
      <c r="C186" s="245">
        <v>5200</v>
      </c>
      <c r="E186" s="48"/>
      <c r="F186" s="46"/>
    </row>
    <row r="187" spans="1:5" ht="15">
      <c r="A187" s="5"/>
      <c r="D187" s="5"/>
      <c r="E187" s="48"/>
    </row>
    <row r="188" spans="1:4" ht="15.75">
      <c r="A188" s="5"/>
      <c r="B188" s="39" t="s">
        <v>16</v>
      </c>
      <c r="C188" s="22">
        <v>894697</v>
      </c>
      <c r="D188" s="183">
        <v>1980560.37</v>
      </c>
    </row>
    <row r="189" ht="15">
      <c r="A189" s="5"/>
    </row>
    <row r="190" ht="15">
      <c r="A190" s="5"/>
    </row>
    <row r="191" spans="1:4" ht="15.75">
      <c r="A191" s="112" t="s">
        <v>140</v>
      </c>
      <c r="B191" s="120"/>
      <c r="C191" s="114">
        <v>30736780</v>
      </c>
      <c r="D191" s="218">
        <v>445473748.47</v>
      </c>
    </row>
    <row r="192" ht="12.75" customHeight="1"/>
    <row r="194" spans="1:4" ht="15">
      <c r="A194" s="7"/>
      <c r="B194" s="6"/>
      <c r="C194" s="40"/>
      <c r="D194" s="65" t="s">
        <v>89</v>
      </c>
    </row>
    <row r="195" spans="1:4" ht="15">
      <c r="A195" s="6"/>
      <c r="B195" s="6"/>
      <c r="C195" s="40"/>
      <c r="D195" s="65"/>
    </row>
    <row r="196" spans="1:3" ht="15">
      <c r="A196" s="73"/>
      <c r="B196" s="73"/>
      <c r="C196" s="74"/>
    </row>
    <row r="197" ht="15">
      <c r="A197" s="5"/>
    </row>
    <row r="198" ht="15">
      <c r="A198" s="5"/>
    </row>
    <row r="199" ht="15">
      <c r="A199" s="5"/>
    </row>
    <row r="200" ht="15">
      <c r="A200" s="5"/>
    </row>
    <row r="201" ht="15">
      <c r="A201" s="5"/>
    </row>
    <row r="202" ht="15">
      <c r="A202" s="5"/>
    </row>
  </sheetData>
  <sheetProtection/>
  <mergeCells count="1">
    <mergeCell ref="A3:D3"/>
  </mergeCells>
  <hyperlinks>
    <hyperlink ref="A1" location="Index!A1" display="Index"/>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45"/>
  <sheetViews>
    <sheetView zoomScalePageLayoutView="0" workbookViewId="0" topLeftCell="A1">
      <selection activeCell="F12" sqref="F12"/>
    </sheetView>
  </sheetViews>
  <sheetFormatPr defaultColWidth="9.140625" defaultRowHeight="12.75"/>
  <cols>
    <col min="1" max="1" width="129.140625" style="138" customWidth="1"/>
  </cols>
  <sheetData>
    <row r="1" ht="12.75">
      <c r="A1" s="138" t="s">
        <v>107</v>
      </c>
    </row>
    <row r="2" ht="12.75">
      <c r="A2" s="139" t="s">
        <v>111</v>
      </c>
    </row>
    <row r="3" ht="12.75">
      <c r="A3" s="140"/>
    </row>
    <row r="4" ht="15.75">
      <c r="A4" s="144" t="s">
        <v>0</v>
      </c>
    </row>
    <row r="5" ht="12.75">
      <c r="A5" s="141" t="s">
        <v>12</v>
      </c>
    </row>
    <row r="6" ht="12.75">
      <c r="A6" s="142" t="s">
        <v>110</v>
      </c>
    </row>
    <row r="7" ht="12.75">
      <c r="A7" s="142" t="s">
        <v>109</v>
      </c>
    </row>
    <row r="8" ht="38.25">
      <c r="A8" s="142" t="s">
        <v>132</v>
      </c>
    </row>
    <row r="9" ht="12.75">
      <c r="A9" s="143"/>
    </row>
    <row r="10" ht="12.75">
      <c r="A10" s="141" t="s">
        <v>17</v>
      </c>
    </row>
    <row r="11" ht="12.75">
      <c r="A11" s="142" t="s">
        <v>112</v>
      </c>
    </row>
    <row r="12" ht="12.75">
      <c r="A12" s="143"/>
    </row>
    <row r="13" ht="12.75">
      <c r="A13" s="141" t="s">
        <v>2</v>
      </c>
    </row>
    <row r="14" ht="12.75">
      <c r="A14" s="142" t="s">
        <v>131</v>
      </c>
    </row>
    <row r="15" ht="12.75">
      <c r="A15" s="143"/>
    </row>
    <row r="16" ht="12.75">
      <c r="A16" s="140"/>
    </row>
    <row r="17" ht="12.75">
      <c r="A17" s="140"/>
    </row>
    <row r="18" ht="15.75">
      <c r="A18" s="144" t="s">
        <v>1</v>
      </c>
    </row>
    <row r="19" ht="12.75">
      <c r="A19" s="141" t="s">
        <v>115</v>
      </c>
    </row>
    <row r="20" ht="12.75">
      <c r="A20" s="142" t="s">
        <v>113</v>
      </c>
    </row>
    <row r="21" ht="15">
      <c r="A21" s="145"/>
    </row>
    <row r="22" ht="25.5">
      <c r="A22" s="142" t="s">
        <v>133</v>
      </c>
    </row>
    <row r="23" ht="12.75">
      <c r="A23" s="143" t="s">
        <v>134</v>
      </c>
    </row>
    <row r="24" ht="12.75">
      <c r="A24" s="143" t="s">
        <v>108</v>
      </c>
    </row>
    <row r="25" ht="12.75">
      <c r="A25" s="142" t="s">
        <v>114</v>
      </c>
    </row>
    <row r="26" ht="25.5">
      <c r="A26" s="142" t="s">
        <v>136</v>
      </c>
    </row>
    <row r="27" ht="12.75">
      <c r="A27" s="142" t="s">
        <v>135</v>
      </c>
    </row>
    <row r="28" ht="12.75">
      <c r="A28" s="143"/>
    </row>
    <row r="29" ht="12.75">
      <c r="A29" s="141" t="s">
        <v>116</v>
      </c>
    </row>
    <row r="30" ht="25.5">
      <c r="A30" s="142" t="s">
        <v>137</v>
      </c>
    </row>
    <row r="31" ht="12.75">
      <c r="A31" s="142" t="s">
        <v>117</v>
      </c>
    </row>
    <row r="33" ht="15.75">
      <c r="A33" s="144" t="s">
        <v>2</v>
      </c>
    </row>
    <row r="34" ht="12.75">
      <c r="A34" s="142" t="s">
        <v>131</v>
      </c>
    </row>
    <row r="35" ht="12.75">
      <c r="A35" s="143"/>
    </row>
    <row r="37" ht="15.75">
      <c r="A37" s="144" t="s">
        <v>118</v>
      </c>
    </row>
    <row r="38" ht="12.75">
      <c r="A38" s="143"/>
    </row>
    <row r="39" ht="12.75">
      <c r="A39" s="142" t="s">
        <v>119</v>
      </c>
    </row>
    <row r="40" ht="12.75">
      <c r="A40" s="143"/>
    </row>
    <row r="42" ht="15.75">
      <c r="A42" s="144" t="s">
        <v>120</v>
      </c>
    </row>
    <row r="43" ht="12.75">
      <c r="A43" s="143"/>
    </row>
    <row r="44" ht="12.75">
      <c r="A44" s="142" t="s">
        <v>121</v>
      </c>
    </row>
    <row r="45" ht="12.75">
      <c r="A45" s="14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Ministry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harte</dc:creator>
  <cp:keywords/>
  <dc:description/>
  <cp:lastModifiedBy>Naseer Shaik</cp:lastModifiedBy>
  <cp:lastPrinted>2013-08-20T22:51:55Z</cp:lastPrinted>
  <dcterms:created xsi:type="dcterms:W3CDTF">2009-07-01T23:00:14Z</dcterms:created>
  <dcterms:modified xsi:type="dcterms:W3CDTF">2016-09-02T01:14:23Z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